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3200" activeTab="1"/>
  </bookViews>
  <sheets>
    <sheet name="结果表" sheetId="1" r:id="rId1"/>
    <sheet name="参数表" sheetId="2" r:id="rId2"/>
    <sheet name="测算表" sheetId="3" r:id="rId3"/>
  </sheets>
  <calcPr calcId="144525"/>
</workbook>
</file>

<file path=xl/sharedStrings.xml><?xml version="1.0" encoding="utf-8"?>
<sst xmlns="http://schemas.openxmlformats.org/spreadsheetml/2006/main" count="45">
  <si>
    <t>年龄赋值</t>
  </si>
  <si>
    <t>支出赋值</t>
  </si>
  <si>
    <t>均值</t>
  </si>
  <si>
    <t>得分</t>
  </si>
  <si>
    <t>平均线</t>
  </si>
  <si>
    <t>对象标记</t>
  </si>
  <si>
    <t>综合</t>
  </si>
  <si>
    <t>价格</t>
  </si>
  <si>
    <t>销量</t>
  </si>
  <si>
    <t>人气/评论</t>
  </si>
  <si>
    <t>年龄按区间分布，每个区间进行赋值</t>
  </si>
  <si>
    <t>网购支出按区间分布，每个区间进行赋值</t>
  </si>
  <si>
    <t>年龄和网购支出的每个区间赋值求均值</t>
  </si>
  <si>
    <t>小于等于该区间均值的为价格敏感，大于均值的综合排序</t>
  </si>
  <si>
    <t>敏感度高</t>
  </si>
  <si>
    <t>敏感度低</t>
  </si>
  <si>
    <t>年龄区间</t>
  </si>
  <si>
    <t>赋值</t>
  </si>
  <si>
    <t>每月网购支出</t>
  </si>
  <si>
    <t>性别</t>
  </si>
  <si>
    <t>最近关注的品类</t>
  </si>
  <si>
    <t>每月网购频次</t>
  </si>
  <si>
    <t>综合取值</t>
  </si>
  <si>
    <t>男</t>
  </si>
  <si>
    <t>电脑数码</t>
  </si>
  <si>
    <t>价格取值</t>
  </si>
  <si>
    <t>女</t>
  </si>
  <si>
    <t>家用电器</t>
  </si>
  <si>
    <t>运动户外</t>
  </si>
  <si>
    <t>以上</t>
  </si>
  <si>
    <t>服饰鞋包</t>
  </si>
  <si>
    <t>个护化妆</t>
  </si>
  <si>
    <t>母婴用品</t>
  </si>
  <si>
    <t>日用百货</t>
  </si>
  <si>
    <t>食品保健</t>
  </si>
  <si>
    <t>礼品钟表</t>
  </si>
  <si>
    <t>图书音像</t>
  </si>
  <si>
    <t>玩模乐器</t>
  </si>
  <si>
    <t>办公设备</t>
  </si>
  <si>
    <t>家具家装</t>
  </si>
  <si>
    <t>汽车消费</t>
  </si>
  <si>
    <t>其他</t>
  </si>
  <si>
    <t>价格敏感</t>
  </si>
  <si>
    <t>消费升级</t>
  </si>
  <si>
    <t>base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</si>
</sst>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3" borderId="0" xfId="0" applyFill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测算表!$H$1</c:f>
              <c:strCache>
                <c:ptCount val="1"/>
                <c:pt idx="0">
                  <c:v/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测算表!$H$2:$H$188</c:f>
              <c:numCache>
                <c:formatCode>0.00_ </c:formatCode>
                <c:ptCount val="187"/>
                <c:pt idx="0">
                  <c:v>1.64991161186485</c:v>
                </c:pt>
                <c:pt idx="1">
                  <c:v>1.11745579760272</c:v>
                </c:pt>
                <c:pt idx="2">
                  <c:v>0.928564091420367</c:v>
                </c:pt>
                <c:pt idx="3">
                  <c:v>0.828551505535497</c:v>
                </c:pt>
                <c:pt idx="4">
                  <c:v>0.765327197527133</c:v>
                </c:pt>
                <c:pt idx="5">
                  <c:v>0.721114913345636</c:v>
                </c:pt>
                <c:pt idx="6">
                  <c:v>0.688114917938873</c:v>
                </c:pt>
                <c:pt idx="7">
                  <c:v>0.662336184289304</c:v>
                </c:pt>
                <c:pt idx="8">
                  <c:v>0.641511052879137</c:v>
                </c:pt>
                <c:pt idx="9">
                  <c:v>0.624248962400132</c:v>
                </c:pt>
                <c:pt idx="10">
                  <c:v>0.60964617535773</c:v>
                </c:pt>
                <c:pt idx="11">
                  <c:v>0.597087816227166</c:v>
                </c:pt>
                <c:pt idx="12">
                  <c:v>0.586139752665837</c:v>
                </c:pt>
                <c:pt idx="13">
                  <c:v>0.57648594404474</c:v>
                </c:pt>
                <c:pt idx="14">
                  <c:v>0.567890331198126</c:v>
                </c:pt>
                <c:pt idx="15">
                  <c:v>0.560172694840647</c:v>
                </c:pt>
                <c:pt idx="16">
                  <c:v>0.553192827237079</c:v>
                </c:pt>
                <c:pt idx="17">
                  <c:v>0.546839842870994</c:v>
                </c:pt>
                <c:pt idx="18">
                  <c:v>0.541024771671219</c:v>
                </c:pt>
                <c:pt idx="19">
                  <c:v>0.535675309728937</c:v>
                </c:pt>
                <c:pt idx="20">
                  <c:v>0.530732024124558</c:v>
                </c:pt>
                <c:pt idx="21">
                  <c:v>0.526145559879686</c:v>
                </c:pt>
                <c:pt idx="22">
                  <c:v>0.52187455142001</c:v>
                </c:pt>
                <c:pt idx="23">
                  <c:v>0.517884038255691</c:v>
                </c:pt>
                <c:pt idx="24">
                  <c:v>0.51414424740602</c:v>
                </c:pt>
                <c:pt idx="25">
                  <c:v>0.510629646518165</c:v>
                </c:pt>
                <c:pt idx="26">
                  <c:v>0.507318199476299</c:v>
                </c:pt>
                <c:pt idx="27">
                  <c:v>0.504190775349255</c:v>
                </c:pt>
                <c:pt idx="28">
                  <c:v>0.501230674771092</c:v>
                </c:pt>
                <c:pt idx="29">
                  <c:v>0.498423247195848</c:v>
                </c:pt>
                <c:pt idx="30">
                  <c:v>0.495755579153678</c:v>
                </c:pt>
                <c:pt idx="31">
                  <c:v>0.49321623847856</c:v>
                </c:pt>
                <c:pt idx="32">
                  <c:v>0.490795063027219</c:v>
                </c:pt>
                <c:pt idx="33">
                  <c:v>0.488482985038614</c:v>
                </c:pt>
                <c:pt idx="34">
                  <c:v>0.486271884251509</c:v>
                </c:pt>
                <c:pt idx="35">
                  <c:v>0.484154464384743</c:v>
                </c:pt>
                <c:pt idx="36">
                  <c:v>0.482124148718379</c:v>
                </c:pt>
                <c:pt idx="37">
                  <c:v>0.480174991385283</c:v>
                </c:pt>
                <c:pt idx="38">
                  <c:v>0.478301601657702</c:v>
                </c:pt>
                <c:pt idx="39">
                  <c:v>0.476499079040276</c:v>
                </c:pt>
                <c:pt idx="40">
                  <c:v>0.474762957394939</c:v>
                </c:pt>
                <c:pt idx="41">
                  <c:v>0.473089156650737</c:v>
                </c:pt>
                <c:pt idx="42">
                  <c:v>0.471473940912331</c:v>
                </c:pt>
                <c:pt idx="43">
                  <c:v>0.469913881989748</c:v>
                </c:pt>
                <c:pt idx="44">
                  <c:v>0.46840582754011</c:v>
                </c:pt>
                <c:pt idx="45">
                  <c:v>0.466946873148157</c:v>
                </c:pt>
                <c:pt idx="46">
                  <c:v>0.465534337783214</c:v>
                </c:pt>
                <c:pt idx="47">
                  <c:v>0.464165742160761</c:v>
                </c:pt>
                <c:pt idx="48">
                  <c:v>0.462838789611217</c:v>
                </c:pt>
                <c:pt idx="49">
                  <c:v>0.461551349119928</c:v>
                </c:pt>
                <c:pt idx="50">
                  <c:v>0.460301440253202</c:v>
                </c:pt>
                <c:pt idx="51">
                  <c:v>0.459087219727585</c:v>
                </c:pt>
                <c:pt idx="52">
                  <c:v>0.457906969414882</c:v>
                </c:pt>
                <c:pt idx="53">
                  <c:v>0.456759085605097</c:v>
                </c:pt>
                <c:pt idx="54">
                  <c:v>0.455642069374355</c:v>
                </c:pt>
                <c:pt idx="55">
                  <c:v>0.454554517925937</c:v>
                </c:pt>
                <c:pt idx="56">
                  <c:v>0.45349511679038</c:v>
                </c:pt>
                <c:pt idx="57">
                  <c:v>0.452462632785716</c:v>
                </c:pt>
                <c:pt idx="58">
                  <c:v>0.451455907651858</c:v>
                </c:pt>
                <c:pt idx="59">
                  <c:v>0.45047385228415</c:v>
                </c:pt>
                <c:pt idx="60">
                  <c:v>0.449515441500567</c:v>
                </c:pt>
                <c:pt idx="61">
                  <c:v>0.44857970928516</c:v>
                </c:pt>
                <c:pt idx="62">
                  <c:v>0.447665744457379</c:v>
                </c:pt>
                <c:pt idx="63">
                  <c:v>0.446772686722904</c:v>
                </c:pt>
                <c:pt idx="64">
                  <c:v>0.445899723066916</c:v>
                </c:pt>
                <c:pt idx="65">
                  <c:v>0.445046084455243</c:v>
                </c:pt>
                <c:pt idx="66">
                  <c:v>0.444211042812799</c:v>
                </c:pt>
                <c:pt idx="67">
                  <c:v>0.443393908252175</c:v>
                </c:pt>
                <c:pt idx="68">
                  <c:v>0.442594026528272</c:v>
                </c:pt>
                <c:pt idx="69">
                  <c:v>0.441810776697496</c:v>
                </c:pt>
                <c:pt idx="70">
                  <c:v>0.441043568962362</c:v>
                </c:pt>
                <c:pt idx="71">
                  <c:v>0.440291842684395</c:v>
                </c:pt>
                <c:pt idx="72">
                  <c:v>0.439555064550003</c:v>
                </c:pt>
                <c:pt idx="73">
                  <c:v>0.438832726875602</c:v>
                </c:pt>
                <c:pt idx="74">
                  <c:v>0.438124346039654</c:v>
                </c:pt>
                <c:pt idx="75">
                  <c:v>0.437429461030537</c:v>
                </c:pt>
                <c:pt idx="76">
                  <c:v>0.436747632100262</c:v>
                </c:pt>
                <c:pt idx="77">
                  <c:v>0.43607843951504</c:v>
                </c:pt>
                <c:pt idx="78">
                  <c:v>0.435421482394554</c:v>
                </c:pt>
                <c:pt idx="79">
                  <c:v>0.434776377632595</c:v>
                </c:pt>
                <c:pt idx="80">
                  <c:v>0.434142758892398</c:v>
                </c:pt>
                <c:pt idx="81">
                  <c:v>0.433520275670642</c:v>
                </c:pt>
                <c:pt idx="82">
                  <c:v>0.432908592424629</c:v>
                </c:pt>
                <c:pt idx="83">
                  <c:v>0.432307387757664</c:v>
                </c:pt>
                <c:pt idx="84">
                  <c:v>0.431716353658095</c:v>
                </c:pt>
                <c:pt idx="85">
                  <c:v>0.431135194787892</c:v>
                </c:pt>
                <c:pt idx="86">
                  <c:v>0.430563627816982</c:v>
                </c:pt>
                <c:pt idx="87">
                  <c:v>0.430001380799916</c:v>
                </c:pt>
                <c:pt idx="88">
                  <c:v>0.429448192591696</c:v>
                </c:pt>
                <c:pt idx="89">
                  <c:v>0.428903812299916</c:v>
                </c:pt>
                <c:pt idx="90">
                  <c:v>0.42836799877055</c:v>
                </c:pt>
                <c:pt idx="91">
                  <c:v>0.427840520104979</c:v>
                </c:pt>
                <c:pt idx="92">
                  <c:v>0.427321153206044</c:v>
                </c:pt>
                <c:pt idx="93">
                  <c:v>0.426809683351071</c:v>
                </c:pt>
                <c:pt idx="94">
                  <c:v>0.42630590379</c:v>
                </c:pt>
                <c:pt idx="95">
                  <c:v>0.425809615366889</c:v>
                </c:pt>
                <c:pt idx="96">
                  <c:v>0.425320626163198</c:v>
                </c:pt>
                <c:pt idx="97">
                  <c:v>0.424838751161395</c:v>
                </c:pt>
                <c:pt idx="98">
                  <c:v>0.424363811927511</c:v>
                </c:pt>
                <c:pt idx="99">
                  <c:v>0.423895636311417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600959223"/>
        <c:axId val="508886595"/>
      </c:lineChart>
      <c:catAx>
        <c:axId val="6009592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8886595"/>
        <c:crosses val="autoZero"/>
        <c:auto val="1"/>
        <c:lblAlgn val="ctr"/>
        <c:lblOffset val="100"/>
        <c:noMultiLvlLbl val="0"/>
      </c:catAx>
      <c:valAx>
        <c:axId val="5088865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009592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测算表!$N$1</c:f>
              <c:strCache>
                <c:ptCount val="1"/>
                <c:pt idx="0">
                  <c:v/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测算表!$N$2:$N$201</c:f>
              <c:numCache>
                <c:formatCode>General</c:formatCode>
                <c:ptCount val="200"/>
                <c:pt idx="0">
                  <c:v>1.22792118051658</c:v>
                </c:pt>
                <c:pt idx="1">
                  <c:v>0.858850934088037</c:v>
                </c:pt>
                <c:pt idx="2">
                  <c:v>0.727921180516579</c:v>
                </c:pt>
                <c:pt idx="3">
                  <c:v>0.658597738589972</c:v>
                </c:pt>
                <c:pt idx="4">
                  <c:v>0.614773987751121</c:v>
                </c:pt>
                <c:pt idx="5">
                  <c:v>0.584128367624601</c:v>
                </c:pt>
                <c:pt idx="6">
                  <c:v>0.561254513849913</c:v>
                </c:pt>
                <c:pt idx="7">
                  <c:v>0.543386057302308</c:v>
                </c:pt>
                <c:pt idx="8">
                  <c:v>0.52895117618056</c:v>
                </c:pt>
                <c:pt idx="9">
                  <c:v>0.516986006834467</c:v>
                </c:pt>
                <c:pt idx="10">
                  <c:v>0.506864126167709</c:v>
                </c:pt>
                <c:pt idx="11">
                  <c:v>0.498159334943899</c:v>
                </c:pt>
                <c:pt idx="12">
                  <c:v>0.490570715553773</c:v>
                </c:pt>
                <c:pt idx="13">
                  <c:v>0.483879205326395</c:v>
                </c:pt>
                <c:pt idx="14">
                  <c:v>0.477921180516579</c:v>
                </c:pt>
                <c:pt idx="15">
                  <c:v>0.472571722634805</c:v>
                </c:pt>
                <c:pt idx="16">
                  <c:v>0.467733647084711</c:v>
                </c:pt>
                <c:pt idx="17">
                  <c:v>0.463330093883217</c:v>
                </c:pt>
                <c:pt idx="18">
                  <c:v>0.459299393676338</c:v>
                </c:pt>
                <c:pt idx="19">
                  <c:v>0.455591429213532</c:v>
                </c:pt>
                <c:pt idx="20">
                  <c:v>0.452165004734155</c:v>
                </c:pt>
                <c:pt idx="21">
                  <c:v>0.448985909974083</c:v>
                </c:pt>
                <c:pt idx="22">
                  <c:v>0.446025472502111</c:v>
                </c:pt>
                <c:pt idx="23">
                  <c:v>0.443259459553276</c:v>
                </c:pt>
                <c:pt idx="24">
                  <c:v>0.440667234069942</c:v>
                </c:pt>
                <c:pt idx="25">
                  <c:v>0.438231098373732</c:v>
                </c:pt>
                <c:pt idx="26">
                  <c:v>0.435935778193089</c:v>
                </c:pt>
                <c:pt idx="27">
                  <c:v>0.433768012977014</c:v>
                </c:pt>
                <c:pt idx="28">
                  <c:v>0.431716227607085</c:v>
                </c:pt>
                <c:pt idx="29">
                  <c:v>0.429770267098679</c:v>
                </c:pt>
                <c:pt idx="30">
                  <c:v>0.427921180516579</c:v>
                </c:pt>
                <c:pt idx="31">
                  <c:v>0.42616104368714</c:v>
                </c:pt>
                <c:pt idx="32">
                  <c:v>0.424482812749402</c:v>
                </c:pt>
                <c:pt idx="33">
                  <c:v>0.422880202410366</c:v>
                </c:pt>
                <c:pt idx="34">
                  <c:v>0.42134758413385</c:v>
                </c:pt>
                <c:pt idx="35">
                  <c:v>0.419879900523139</c:v>
                </c:pt>
                <c:pt idx="36">
                  <c:v>0.418472592943353</c:v>
                </c:pt>
                <c:pt idx="37">
                  <c:v>0.417121540033449</c:v>
                </c:pt>
                <c:pt idx="38">
                  <c:v>0.415823005225687</c:v>
                </c:pt>
                <c:pt idx="39">
                  <c:v>0.414573591755523</c:v>
                </c:pt>
                <c:pt idx="40">
                  <c:v>0.413370203931948</c:v>
                </c:pt>
                <c:pt idx="41">
                  <c:v>0.412210013665285</c:v>
                </c:pt>
                <c:pt idx="42">
                  <c:v>0.411090431430213</c:v>
                </c:pt>
                <c:pt idx="43">
                  <c:v>0.410009080986518</c:v>
                </c:pt>
                <c:pt idx="44">
                  <c:v>0.408963777296619</c:v>
                </c:pt>
                <c:pt idx="45">
                  <c:v>0.407952507173272</c:v>
                </c:pt>
                <c:pt idx="46">
                  <c:v>0.406973412267621</c:v>
                </c:pt>
                <c:pt idx="47">
                  <c:v>0.40602477407059</c:v>
                </c:pt>
                <c:pt idx="48">
                  <c:v>0.405105000652137</c:v>
                </c:pt>
                <c:pt idx="49">
                  <c:v>0.404212614905461</c:v>
                </c:pt>
                <c:pt idx="50">
                  <c:v>0.403346244098534</c:v>
                </c:pt>
                <c:pt idx="51">
                  <c:v>0.402504610564624</c:v>
                </c:pt>
                <c:pt idx="52">
                  <c:v>0.401686523388019</c:v>
                </c:pt>
                <c:pt idx="53">
                  <c:v>0.400890870961656</c:v>
                </c:pt>
                <c:pt idx="54">
                  <c:v>0.400116614310677</c:v>
                </c:pt>
                <c:pt idx="55">
                  <c:v>0.399362781090493</c:v>
                </c:pt>
                <c:pt idx="56">
                  <c:v>0.398628460180299</c:v>
                </c:pt>
                <c:pt idx="57">
                  <c:v>0.397912796803493</c:v>
                </c:pt>
                <c:pt idx="58">
                  <c:v>0.397214988115361</c:v>
                </c:pt>
                <c:pt idx="59">
                  <c:v>0.39653427920608</c:v>
                </c:pt>
                <c:pt idx="60">
                  <c:v>0.395869959473621</c:v>
                </c:pt>
                <c:pt idx="61">
                  <c:v>0.395221359326753</c:v>
                </c:pt>
                <c:pt idx="62">
                  <c:v>0.394587847183246</c:v>
                </c:pt>
                <c:pt idx="63">
                  <c:v>0.393968826732517</c:v>
                </c:pt>
                <c:pt idx="64">
                  <c:v>0.393363734435638</c:v>
                </c:pt>
                <c:pt idx="65">
                  <c:v>0.39277203723874</c:v>
                </c:pt>
                <c:pt idx="66">
                  <c:v>0.392193230478629</c:v>
                </c:pt>
                <c:pt idx="67">
                  <c:v>0.391626835961795</c:v>
                </c:pt>
                <c:pt idx="68">
                  <c:v>0.39107240020009</c:v>
                </c:pt>
                <c:pt idx="69">
                  <c:v>0.390529492788213</c:v>
                </c:pt>
                <c:pt idx="70">
                  <c:v>0.389997704909702</c:v>
                </c:pt>
                <c:pt idx="71">
                  <c:v>0.389476647959576</c:v>
                </c:pt>
                <c:pt idx="72">
                  <c:v>0.388965952273024</c:v>
                </c:pt>
                <c:pt idx="73">
                  <c:v>0.388465265950601</c:v>
                </c:pt>
                <c:pt idx="74">
                  <c:v>0.387974253771401</c:v>
                </c:pt>
                <c:pt idx="75">
                  <c:v>0.387492596186517</c:v>
                </c:pt>
                <c:pt idx="76">
                  <c:v>0.387019988385873</c:v>
                </c:pt>
                <c:pt idx="77">
                  <c:v>0.386556139432175</c:v>
                </c:pt>
                <c:pt idx="78">
                  <c:v>0.386100771456362</c:v>
                </c:pt>
                <c:pt idx="79">
                  <c:v>0.385653618909444</c:v>
                </c:pt>
                <c:pt idx="80">
                  <c:v>0.385214427866126</c:v>
                </c:pt>
                <c:pt idx="81">
                  <c:v>0.38478295537602</c:v>
                </c:pt>
                <c:pt idx="82">
                  <c:v>0.384358968858651</c:v>
                </c:pt>
                <c:pt idx="83">
                  <c:v>0.383942245538804</c:v>
                </c:pt>
                <c:pt idx="84">
                  <c:v>0.383532571919073</c:v>
                </c:pt>
                <c:pt idx="85">
                  <c:v>0.383129743286734</c:v>
                </c:pt>
                <c:pt idx="86">
                  <c:v>0.382733563252347</c:v>
                </c:pt>
                <c:pt idx="87">
                  <c:v>0.382343843317689</c:v>
                </c:pt>
                <c:pt idx="88">
                  <c:v>0.381960402470843</c:v>
                </c:pt>
                <c:pt idx="89">
                  <c:v>0.381583066806443</c:v>
                </c:pt>
                <c:pt idx="90">
                  <c:v>0.381211669169257</c:v>
                </c:pt>
                <c:pt idx="91">
                  <c:v>0.380846048819411</c:v>
                </c:pt>
                <c:pt idx="92">
                  <c:v>0.380486051117739</c:v>
                </c:pt>
                <c:pt idx="93">
                  <c:v>0.380131527229823</c:v>
                </c:pt>
                <c:pt idx="94">
                  <c:v>0.379782333847442</c:v>
                </c:pt>
                <c:pt idx="95">
                  <c:v>0.379438332926218</c:v>
                </c:pt>
                <c:pt idx="96">
                  <c:v>0.379099391438356</c:v>
                </c:pt>
                <c:pt idx="97">
                  <c:v>0.378765381139473</c:v>
                </c:pt>
                <c:pt idx="98">
                  <c:v>0.37843617834857</c:v>
                </c:pt>
                <c:pt idx="99">
                  <c:v>0.378111663740267</c:v>
                </c:pt>
                <c:pt idx="100">
                  <c:v>0.377791722148527</c:v>
                </c:pt>
                <c:pt idx="101">
                  <c:v>0.377476242381095</c:v>
                </c:pt>
                <c:pt idx="102">
                  <c:v>0.377165117043991</c:v>
                </c:pt>
                <c:pt idx="103">
                  <c:v>0.376858242375408</c:v>
                </c:pt>
                <c:pt idx="104">
                  <c:v>0.376555518088414</c:v>
                </c:pt>
                <c:pt idx="105">
                  <c:v>0.376256847221941</c:v>
                </c:pt>
                <c:pt idx="106">
                  <c:v>0.375962135999512</c:v>
                </c:pt>
                <c:pt idx="107">
                  <c:v>0.375671293695265</c:v>
                </c:pt>
                <c:pt idx="108">
                  <c:v>0.375384232506818</c:v>
                </c:pt>
                <c:pt idx="109">
                  <c:v>0.375100867434564</c:v>
                </c:pt>
                <c:pt idx="110">
                  <c:v>0.374821116167024</c:v>
                </c:pt>
                <c:pt idx="111">
                  <c:v>0.37454489897189</c:v>
                </c:pt>
                <c:pt idx="112">
                  <c:v>0.374272138592441</c:v>
                </c:pt>
                <c:pt idx="113">
                  <c:v>0.374002760149004</c:v>
                </c:pt>
                <c:pt idx="114">
                  <c:v>0.373736691045185</c:v>
                </c:pt>
                <c:pt idx="115">
                  <c:v>0.373473860878596</c:v>
                </c:pt>
                <c:pt idx="116">
                  <c:v>0.373214201355822</c:v>
                </c:pt>
                <c:pt idx="117">
                  <c:v>0.372957646211392</c:v>
                </c:pt>
                <c:pt idx="118">
                  <c:v>0.372704131130537</c:v>
                </c:pt>
                <c:pt idx="119">
                  <c:v>0.372453593675523</c:v>
                </c:pt>
                <c:pt idx="120">
                  <c:v>0.372205973215366</c:v>
                </c:pt>
                <c:pt idx="121">
                  <c:v>0.371961210858746</c:v>
                </c:pt>
                <c:pt idx="122">
                  <c:v>0.371719249389957</c:v>
                </c:pt>
                <c:pt idx="123">
                  <c:v>0.37148003320771</c:v>
                </c:pt>
                <c:pt idx="124">
                  <c:v>0.371243508266672</c:v>
                </c:pt>
                <c:pt idx="125">
                  <c:v>0.371009622021567</c:v>
                </c:pt>
                <c:pt idx="126">
                  <c:v>0.370778323373722</c:v>
                </c:pt>
                <c:pt idx="127">
                  <c:v>0.370549562619939</c:v>
                </c:pt>
                <c:pt idx="128">
                  <c:v>0.370323291403554</c:v>
                </c:pt>
                <c:pt idx="129">
                  <c:v>0.37009946266759</c:v>
                </c:pt>
                <c:pt idx="130">
                  <c:v>0.369878030609895</c:v>
                </c:pt>
                <c:pt idx="131">
                  <c:v>0.369658950640159</c:v>
                </c:pt>
                <c:pt idx="132">
                  <c:v>0.369442179338732</c:v>
                </c:pt>
                <c:pt idx="133">
                  <c:v>0.369227674417132</c:v>
                </c:pt>
                <c:pt idx="134">
                  <c:v>0.369015394680189</c:v>
                </c:pt>
                <c:pt idx="135">
                  <c:v>0.36880529998972</c:v>
                </c:pt>
                <c:pt idx="136">
                  <c:v>0.368597351229683</c:v>
                </c:pt>
                <c:pt idx="137">
                  <c:v>0.368391510272719</c:v>
                </c:pt>
                <c:pt idx="138">
                  <c:v>0.368187739948038</c:v>
                </c:pt>
                <c:pt idx="139">
                  <c:v>0.367986004010567</c:v>
                </c:pt>
                <c:pt idx="140">
                  <c:v>0.367786267111317</c:v>
                </c:pt>
                <c:pt idx="141">
                  <c:v>0.367588494768898</c:v>
                </c:pt>
                <c:pt idx="142">
                  <c:v>0.367392653342144</c:v>
                </c:pt>
                <c:pt idx="143">
                  <c:v>0.367198710003783</c:v>
                </c:pt>
                <c:pt idx="144">
                  <c:v>0.36700663271512</c:v>
                </c:pt>
                <c:pt idx="145">
                  <c:v>0.366816390201671</c:v>
                </c:pt>
                <c:pt idx="146">
                  <c:v>0.366627951929721</c:v>
                </c:pt>
                <c:pt idx="147">
                  <c:v>0.366441288083757</c:v>
                </c:pt>
                <c:pt idx="148">
                  <c:v>0.366256369544733</c:v>
                </c:pt>
                <c:pt idx="149">
                  <c:v>0.366073167869146</c:v>
                </c:pt>
                <c:pt idx="150">
                  <c:v>0.36589165526887</c:v>
                </c:pt>
                <c:pt idx="151">
                  <c:v>0.365711804591726</c:v>
                </c:pt>
                <c:pt idx="152">
                  <c:v>0.365533589302757</c:v>
                </c:pt>
                <c:pt idx="153">
                  <c:v>0.365356983466173</c:v>
                </c:pt>
                <c:pt idx="154">
                  <c:v>0.365181961727938</c:v>
                </c:pt>
                <c:pt idx="155">
                  <c:v>0.365008499298977</c:v>
                </c:pt>
                <c:pt idx="156">
                  <c:v>0.364836571938971</c:v>
                </c:pt>
                <c:pt idx="157">
                  <c:v>0.364666155940723</c:v>
                </c:pt>
                <c:pt idx="158">
                  <c:v>0.364497228115061</c:v>
                </c:pt>
                <c:pt idx="159">
                  <c:v>0.36432976577627</c:v>
                </c:pt>
                <c:pt idx="160">
                  <c:v>0.364163746728013</c:v>
                </c:pt>
                <c:pt idx="161">
                  <c:v>0.363999149249746</c:v>
                </c:pt>
                <c:pt idx="162">
                  <c:v>0.363835952083581</c:v>
                </c:pt>
                <c:pt idx="163">
                  <c:v>0.363674134421594</c:v>
                </c:pt>
                <c:pt idx="164">
                  <c:v>0.363513675893566</c:v>
                </c:pt>
                <c:pt idx="165">
                  <c:v>0.363354556555117</c:v>
                </c:pt>
                <c:pt idx="166">
                  <c:v>0.363196756876246</c:v>
                </c:pt>
                <c:pt idx="167">
                  <c:v>0.363040257730239</c:v>
                </c:pt>
                <c:pt idx="168">
                  <c:v>0.362885040382944</c:v>
                </c:pt>
                <c:pt idx="169">
                  <c:v>0.362731086482387</c:v>
                </c:pt>
                <c:pt idx="170">
                  <c:v>0.362578378048734</c:v>
                </c:pt>
                <c:pt idx="171">
                  <c:v>0.362426897464564</c:v>
                </c:pt>
                <c:pt idx="172">
                  <c:v>0.362276627465457</c:v>
                </c:pt>
                <c:pt idx="173">
                  <c:v>0.362127551130885</c:v>
                </c:pt>
                <c:pt idx="174">
                  <c:v>0.361979651875377</c:v>
                </c:pt>
                <c:pt idx="175">
                  <c:v>0.361832913439977</c:v>
                </c:pt>
                <c:pt idx="176">
                  <c:v>0.361687319883955</c:v>
                </c:pt>
                <c:pt idx="177">
                  <c:v>0.361542855576779</c:v>
                </c:pt>
                <c:pt idx="178">
                  <c:v>0.361399505190338</c:v>
                </c:pt>
                <c:pt idx="179">
                  <c:v>0.361257253691399</c:v>
                </c:pt>
                <c:pt idx="180">
                  <c:v>0.361116086334293</c:v>
                </c:pt>
                <c:pt idx="181">
                  <c:v>0.360975988653823</c:v>
                </c:pt>
                <c:pt idx="182">
                  <c:v>0.360836946458392</c:v>
                </c:pt>
                <c:pt idx="183">
                  <c:v>0.360698945823324</c:v>
                </c:pt>
                <c:pt idx="184">
                  <c:v>0.360561973084395</c:v>
                </c:pt>
                <c:pt idx="185">
                  <c:v>0.360426014831552</c:v>
                </c:pt>
                <c:pt idx="186">
                  <c:v>0.360291057902816</c:v>
                </c:pt>
                <c:pt idx="187">
                  <c:v>0.360157089378361</c:v>
                </c:pt>
                <c:pt idx="188">
                  <c:v>0.360024096574774</c:v>
                </c:pt>
                <c:pt idx="189">
                  <c:v>0.359892067039472</c:v>
                </c:pt>
                <c:pt idx="190">
                  <c:v>0.359760988545284</c:v>
                </c:pt>
                <c:pt idx="191">
                  <c:v>0.359630849085191</c:v>
                </c:pt>
                <c:pt idx="192">
                  <c:v>0.35950163686721</c:v>
                </c:pt>
                <c:pt idx="193">
                  <c:v>0.359373340309429</c:v>
                </c:pt>
                <c:pt idx="194">
                  <c:v>0.359245948035176</c:v>
                </c:pt>
                <c:pt idx="195">
                  <c:v>0.359119448868332</c:v>
                </c:pt>
                <c:pt idx="196">
                  <c:v>0.358993831828764</c:v>
                </c:pt>
                <c:pt idx="197">
                  <c:v>0.358869086127895</c:v>
                </c:pt>
                <c:pt idx="198">
                  <c:v>0.358745201164392</c:v>
                </c:pt>
                <c:pt idx="199">
                  <c:v>0.35862216651997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507472549"/>
        <c:axId val="789387797"/>
      </c:lineChart>
      <c:catAx>
        <c:axId val="50747254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89387797"/>
        <c:crosses val="autoZero"/>
        <c:auto val="1"/>
        <c:lblAlgn val="ctr"/>
        <c:lblOffset val="100"/>
        <c:noMultiLvlLbl val="0"/>
      </c:catAx>
      <c:valAx>
        <c:axId val="78938779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747254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16</xdr:col>
      <xdr:colOff>219075</xdr:colOff>
      <xdr:row>6</xdr:row>
      <xdr:rowOff>102870</xdr:rowOff>
    </xdr:from>
    <xdr:to>
      <xdr:col>22</xdr:col>
      <xdr:colOff>676275</xdr:colOff>
      <xdr:row>22</xdr:row>
      <xdr:rowOff>102870</xdr:rowOff>
    </xdr:to>
    <xdr:graphicFrame>
      <xdr:nvGraphicFramePr>
        <xdr:cNvPr id="3" name="图表 2"/>
        <xdr:cNvGraphicFramePr/>
      </xdr:nvGraphicFramePr>
      <xdr:xfrm>
        <a:off x="12382500" y="11315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286385</xdr:colOff>
      <xdr:row>25</xdr:row>
      <xdr:rowOff>69215</xdr:rowOff>
    </xdr:from>
    <xdr:to>
      <xdr:col>23</xdr:col>
      <xdr:colOff>57785</xdr:colOff>
      <xdr:row>41</xdr:row>
      <xdr:rowOff>69215</xdr:rowOff>
    </xdr:to>
    <xdr:graphicFrame>
      <xdr:nvGraphicFramePr>
        <xdr:cNvPr id="4" name="图表 3"/>
        <xdr:cNvGraphicFramePr/>
      </xdr:nvGraphicFramePr>
      <xdr:xfrm>
        <a:off x="12449810" y="43554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28"/>
  <sheetViews>
    <sheetView workbookViewId="0">
      <selection activeCell="G30" sqref="G30"/>
    </sheetView>
  </sheetViews>
  <sheetFormatPr defaultColWidth="9" defaultRowHeight="13.5"/>
  <cols>
    <col min="5" max="5" width="9" hidden="1" customWidth="1"/>
    <col min="6" max="6" width="9" style="1"/>
    <col min="11" max="11" width="10.625" customWidth="1"/>
    <col min="12" max="12" width="12.625" style="6"/>
  </cols>
  <sheetData>
    <row r="3" spans="2:14">
      <c r="B3" s="16" t="s">
        <v>0</v>
      </c>
      <c r="C3" s="16" t="s">
        <v>1</v>
      </c>
      <c r="D3" s="16" t="s">
        <v>2</v>
      </c>
      <c r="E3" s="16" t="s">
        <v>3</v>
      </c>
      <c r="F3" s="17" t="s">
        <v>4</v>
      </c>
      <c r="G3" s="16" t="s">
        <v>5</v>
      </c>
      <c r="H3" s="18" t="s">
        <v>6</v>
      </c>
      <c r="I3" s="15" t="s">
        <v>7</v>
      </c>
      <c r="J3" s="15" t="s">
        <v>8</v>
      </c>
      <c r="K3" s="15" t="s">
        <v>9</v>
      </c>
      <c r="L3" s="6" t="s">
        <v>3</v>
      </c>
      <c r="N3" t="s">
        <v>10</v>
      </c>
    </row>
    <row r="4" spans="2:14">
      <c r="B4" s="9">
        <f>参数表!$J$3</f>
        <v>1</v>
      </c>
      <c r="C4" s="16">
        <f>参数表!$N$3</f>
        <v>1</v>
      </c>
      <c r="D4" s="16">
        <f>AVERAGE(B4:C4)</f>
        <v>1</v>
      </c>
      <c r="E4" s="16">
        <f>LN($B4)+LN($C4)</f>
        <v>0</v>
      </c>
      <c r="F4" s="17">
        <f>AVERAGE(D4:D8)</f>
        <v>2.5</v>
      </c>
      <c r="G4" s="16" t="str">
        <f>IF(AND(E4&gt;=0,E4&lt;=1.79),"0",IF(AND(E4&gt;=1.791,E4&lt;=5),"1",""))</f>
        <v>0</v>
      </c>
      <c r="H4" s="15">
        <v>1000</v>
      </c>
      <c r="I4" s="20">
        <v>1</v>
      </c>
      <c r="J4" s="15">
        <v>400</v>
      </c>
      <c r="K4" s="15">
        <v>20</v>
      </c>
      <c r="L4" s="6">
        <f>1/(参数表!$C$3*LOG($H4+1))+1/(LN($I4+1))+1/(参数表!$C$5*LN($J4+$K4))</f>
        <v>1.64991161186485</v>
      </c>
      <c r="N4" t="s">
        <v>11</v>
      </c>
    </row>
    <row r="5" spans="2:14">
      <c r="B5" s="9">
        <f>参数表!$J$3</f>
        <v>1</v>
      </c>
      <c r="C5" s="16">
        <f>参数表!$N$4</f>
        <v>2</v>
      </c>
      <c r="D5" s="16">
        <f t="shared" ref="D5:D23" si="0">AVERAGE(B5:C5)</f>
        <v>1.5</v>
      </c>
      <c r="E5" s="16">
        <f>LN($B9)+LN($C5)</f>
        <v>1.38629436111989</v>
      </c>
      <c r="F5" s="17"/>
      <c r="G5" s="16" t="str">
        <f t="shared" ref="G5:G8" si="1">IF(AND(E5&gt;=0,E5&lt;=1.79),"0",IF(AND(E5&gt;=1.791,E5&lt;=5),"1",""))</f>
        <v>0</v>
      </c>
      <c r="H5" s="15">
        <v>1000</v>
      </c>
      <c r="I5" s="20">
        <v>10</v>
      </c>
      <c r="J5" s="15">
        <v>400</v>
      </c>
      <c r="K5" s="15">
        <v>20</v>
      </c>
      <c r="L5" s="6">
        <f>1/(参数表!$C$3*LOG($H5+1))+1/(LN($I5+1))+1/(参数表!$C$5*LN($J5+$K5))</f>
        <v>0.624248962400132</v>
      </c>
      <c r="N5" t="s">
        <v>12</v>
      </c>
    </row>
    <row r="6" spans="2:14">
      <c r="B6" s="9">
        <f>参数表!$J$3</f>
        <v>1</v>
      </c>
      <c r="C6" s="16">
        <f>参数表!$N$5</f>
        <v>4</v>
      </c>
      <c r="D6" s="16">
        <f t="shared" si="0"/>
        <v>2.5</v>
      </c>
      <c r="E6" s="16">
        <f>LN($B19)+LN($C6)</f>
        <v>2.77258872223978</v>
      </c>
      <c r="F6" s="17"/>
      <c r="G6" s="16">
        <v>0</v>
      </c>
      <c r="H6" s="15">
        <v>1000</v>
      </c>
      <c r="I6" s="20">
        <v>10</v>
      </c>
      <c r="J6" s="15">
        <v>400</v>
      </c>
      <c r="K6" s="15">
        <v>20</v>
      </c>
      <c r="L6" s="6">
        <f>1/(参数表!$C$3*LOG($H6+1))+1/(LN($I6+1))+1/(参数表!$C$5*LN($J6+$K6))</f>
        <v>0.624248962400132</v>
      </c>
      <c r="N6" t="s">
        <v>13</v>
      </c>
    </row>
    <row r="7" spans="2:12">
      <c r="B7" s="9">
        <f>参数表!$J$3</f>
        <v>1</v>
      </c>
      <c r="C7" s="16">
        <f>参数表!$N$6</f>
        <v>5</v>
      </c>
      <c r="D7" s="16">
        <f t="shared" si="0"/>
        <v>3</v>
      </c>
      <c r="E7" s="16">
        <f>LN($B14)+LN($C7)</f>
        <v>2.70805020110221</v>
      </c>
      <c r="F7" s="17"/>
      <c r="G7" s="16" t="str">
        <f t="shared" si="1"/>
        <v>1</v>
      </c>
      <c r="H7" s="19">
        <v>100</v>
      </c>
      <c r="I7" s="15">
        <v>200</v>
      </c>
      <c r="J7" s="15">
        <v>400</v>
      </c>
      <c r="K7" s="15">
        <v>20</v>
      </c>
      <c r="L7" s="6">
        <f>1/(LN($H7+1))+1/(参数表!$C$3*LOG($I7+1))+1/(参数表!$C$5*LN($J7+$K7))</f>
        <v>0.436507407305694</v>
      </c>
    </row>
    <row r="8" spans="2:12">
      <c r="B8" s="9">
        <f>参数表!$J$7</f>
        <v>1</v>
      </c>
      <c r="C8" s="16">
        <f>参数表!$N$7</f>
        <v>8</v>
      </c>
      <c r="D8" s="16">
        <f t="shared" si="0"/>
        <v>4.5</v>
      </c>
      <c r="E8" s="16">
        <f t="shared" ref="E5:E23" si="2">LN($B8)+LN($C8)</f>
        <v>2.07944154167984</v>
      </c>
      <c r="F8" s="17"/>
      <c r="G8" s="16" t="str">
        <f t="shared" si="1"/>
        <v>1</v>
      </c>
      <c r="H8" s="19">
        <v>500</v>
      </c>
      <c r="I8" s="15">
        <v>200</v>
      </c>
      <c r="J8" s="15">
        <v>400</v>
      </c>
      <c r="K8" s="15">
        <v>20</v>
      </c>
      <c r="L8" s="6">
        <f>1/(LN($H8+1))+1/(参数表!$C$3*LOG($I8+1))+1/(参数表!$C$5*LN($J8+$K8))</f>
        <v>0.380687817983206</v>
      </c>
    </row>
    <row r="9" spans="2:12">
      <c r="B9" s="9">
        <f>参数表!$J$4</f>
        <v>2</v>
      </c>
      <c r="C9" s="16">
        <f>参数表!$N$3</f>
        <v>1</v>
      </c>
      <c r="D9" s="16">
        <f t="shared" si="0"/>
        <v>1.5</v>
      </c>
      <c r="E9" s="16">
        <f t="shared" si="2"/>
        <v>0.693147180559945</v>
      </c>
      <c r="F9" s="17">
        <f>AVERAGE(D9:D13)</f>
        <v>3</v>
      </c>
      <c r="G9" s="16" t="str">
        <f>IF(AND(E9&gt;=0,E9&lt;=1.85),"0",IF(AND(E9&gt;=1.851,E9&lt;=5),"1",""))</f>
        <v>0</v>
      </c>
      <c r="H9" s="15">
        <v>1000</v>
      </c>
      <c r="I9" s="20">
        <v>1</v>
      </c>
      <c r="J9" s="15">
        <v>400</v>
      </c>
      <c r="K9" s="15">
        <v>20</v>
      </c>
      <c r="L9" s="6">
        <f>1/(参数表!$C$3*LOG($H9+1))+1/(LN($I9+1))+1/(参数表!$C$5*LN($J9+$K9))</f>
        <v>1.64991161186485</v>
      </c>
    </row>
    <row r="10" spans="2:12">
      <c r="B10" s="9">
        <f>参数表!$J$4</f>
        <v>2</v>
      </c>
      <c r="C10" s="16">
        <f>参数表!$N$4</f>
        <v>2</v>
      </c>
      <c r="D10" s="16">
        <f t="shared" si="0"/>
        <v>2</v>
      </c>
      <c r="E10" s="16">
        <f t="shared" si="2"/>
        <v>1.38629436111989</v>
      </c>
      <c r="F10" s="17"/>
      <c r="G10" s="16" t="str">
        <f t="shared" ref="G10:G13" si="3">IF(AND(E10&gt;=0,E10&lt;=1.85),"0",IF(AND(E10&gt;=1.851,E10&lt;=5),"1",""))</f>
        <v>0</v>
      </c>
      <c r="H10" s="15">
        <v>1000</v>
      </c>
      <c r="I10" s="20">
        <v>10</v>
      </c>
      <c r="J10" s="15">
        <v>400</v>
      </c>
      <c r="K10" s="15">
        <v>20</v>
      </c>
      <c r="L10" s="6">
        <f>1/(参数表!$C$3*LOG($H10+1))+1/(LN($I10+1))+1/(参数表!$C$5*LN($J10+$K10))</f>
        <v>0.624248962400132</v>
      </c>
    </row>
    <row r="11" spans="2:12">
      <c r="B11" s="9">
        <f>参数表!$J$4</f>
        <v>2</v>
      </c>
      <c r="C11" s="16">
        <f>参数表!$N$5</f>
        <v>4</v>
      </c>
      <c r="D11" s="16">
        <f t="shared" si="0"/>
        <v>3</v>
      </c>
      <c r="E11" s="16">
        <f t="shared" si="2"/>
        <v>2.07944154167984</v>
      </c>
      <c r="F11" s="17"/>
      <c r="G11" s="16">
        <v>0</v>
      </c>
      <c r="H11" s="15">
        <v>1000</v>
      </c>
      <c r="I11" s="20">
        <v>10</v>
      </c>
      <c r="J11" s="15">
        <v>400</v>
      </c>
      <c r="K11" s="15">
        <v>20</v>
      </c>
      <c r="L11" s="6">
        <f>1/(参数表!$C$3*LOG($H11+1))+1/(LN($I11+1))+1/(参数表!$C$5*LN($J11+$K11))</f>
        <v>0.624248962400132</v>
      </c>
    </row>
    <row r="12" spans="2:12">
      <c r="B12" s="9">
        <f>参数表!$J$4</f>
        <v>2</v>
      </c>
      <c r="C12" s="16">
        <f>参数表!$N$6</f>
        <v>5</v>
      </c>
      <c r="D12" s="16">
        <f t="shared" si="0"/>
        <v>3.5</v>
      </c>
      <c r="E12" s="16">
        <f t="shared" si="2"/>
        <v>2.30258509299405</v>
      </c>
      <c r="F12" s="17"/>
      <c r="G12" s="16" t="str">
        <f t="shared" si="3"/>
        <v>1</v>
      </c>
      <c r="H12" s="19">
        <v>100</v>
      </c>
      <c r="I12" s="15">
        <v>200</v>
      </c>
      <c r="J12" s="15">
        <v>400</v>
      </c>
      <c r="K12" s="15">
        <v>20</v>
      </c>
      <c r="L12" s="6">
        <f>1/(LN($H12+1))+1/(参数表!$C$3*LOG($I12+1))+1/(参数表!$C$5*LN($J12+$K12))</f>
        <v>0.436507407305694</v>
      </c>
    </row>
    <row r="13" spans="2:12">
      <c r="B13" s="9">
        <f>参数表!$J$4</f>
        <v>2</v>
      </c>
      <c r="C13" s="16">
        <f>参数表!$N$7</f>
        <v>8</v>
      </c>
      <c r="D13" s="16">
        <f t="shared" si="0"/>
        <v>5</v>
      </c>
      <c r="E13" s="16">
        <f t="shared" si="2"/>
        <v>2.77258872223978</v>
      </c>
      <c r="F13" s="17"/>
      <c r="G13" s="16" t="str">
        <f t="shared" si="3"/>
        <v>1</v>
      </c>
      <c r="H13" s="19">
        <v>500</v>
      </c>
      <c r="I13" s="15">
        <v>200</v>
      </c>
      <c r="J13" s="15">
        <v>400</v>
      </c>
      <c r="K13" s="15">
        <v>20</v>
      </c>
      <c r="L13" s="6">
        <f>1/(LN($H13+1))+1/(参数表!$C$3*LOG($I13+1))+1/(参数表!$C$5*LN($J13+$K13))</f>
        <v>0.380687817983206</v>
      </c>
    </row>
    <row r="14" spans="2:12">
      <c r="B14" s="9">
        <f>参数表!$J$6</f>
        <v>3</v>
      </c>
      <c r="C14" s="16">
        <f>参数表!$N$3</f>
        <v>1</v>
      </c>
      <c r="D14" s="16">
        <f t="shared" si="0"/>
        <v>2</v>
      </c>
      <c r="E14" s="16">
        <f t="shared" si="2"/>
        <v>1.09861228866811</v>
      </c>
      <c r="F14" s="17">
        <f>AVERAGE(D14:D18)</f>
        <v>3.5</v>
      </c>
      <c r="G14" s="16" t="str">
        <f>IF(AND(E14&gt;=0,E14&lt;=2.25),"0",IF(AND(E14&gt;=2.251,E14&lt;=5),"1",""))</f>
        <v>0</v>
      </c>
      <c r="H14" s="15">
        <v>1000</v>
      </c>
      <c r="I14" s="20">
        <v>1</v>
      </c>
      <c r="J14" s="15">
        <v>400</v>
      </c>
      <c r="K14" s="15">
        <v>20</v>
      </c>
      <c r="L14" s="6">
        <f>1/(参数表!$C$3*LOG($H14+1))+1/(LN($I14+1))+1/(参数表!$C$5*LN($J14+$K14))</f>
        <v>1.64991161186485</v>
      </c>
    </row>
    <row r="15" spans="2:12">
      <c r="B15" s="9">
        <f>参数表!$J$6</f>
        <v>3</v>
      </c>
      <c r="C15" s="16">
        <f>参数表!$N$4</f>
        <v>2</v>
      </c>
      <c r="D15" s="16">
        <f t="shared" si="0"/>
        <v>2.5</v>
      </c>
      <c r="E15" s="16">
        <f t="shared" si="2"/>
        <v>1.79175946922805</v>
      </c>
      <c r="F15" s="17"/>
      <c r="G15" s="16" t="str">
        <f t="shared" ref="G15:G18" si="4">IF(AND(E15&gt;=0,E15&lt;=2.25),"0",IF(AND(E15&gt;=2.251,E15&lt;=5),"1",""))</f>
        <v>0</v>
      </c>
      <c r="H15" s="15">
        <v>1000</v>
      </c>
      <c r="I15" s="20">
        <v>10</v>
      </c>
      <c r="J15" s="15">
        <v>400</v>
      </c>
      <c r="K15" s="15">
        <v>20</v>
      </c>
      <c r="L15" s="6">
        <f>1/(参数表!$C$3*LOG($H15+1))+1/(LN($I15+1))+1/(参数表!$C$5*LN($J15+$K15))</f>
        <v>0.624248962400132</v>
      </c>
    </row>
    <row r="16" spans="2:12">
      <c r="B16" s="9">
        <f>参数表!$J$6</f>
        <v>3</v>
      </c>
      <c r="C16" s="16">
        <f>参数表!$N$5</f>
        <v>4</v>
      </c>
      <c r="D16" s="16">
        <f t="shared" si="0"/>
        <v>3.5</v>
      </c>
      <c r="E16" s="16">
        <f t="shared" si="2"/>
        <v>2.484906649788</v>
      </c>
      <c r="F16" s="17"/>
      <c r="G16" s="16">
        <v>0</v>
      </c>
      <c r="H16" s="15">
        <v>1000</v>
      </c>
      <c r="I16" s="20">
        <v>10</v>
      </c>
      <c r="J16" s="15">
        <v>400</v>
      </c>
      <c r="K16" s="15">
        <v>20</v>
      </c>
      <c r="L16" s="6">
        <f>1/(参数表!$C$3*LOG($H16+1))+1/(LN($I16+1))+1/(参数表!$C$5*LN($J16+$K16))</f>
        <v>0.624248962400132</v>
      </c>
    </row>
    <row r="17" spans="2:12">
      <c r="B17" s="9">
        <f>参数表!$J$6</f>
        <v>3</v>
      </c>
      <c r="C17" s="16">
        <f>参数表!$N$6</f>
        <v>5</v>
      </c>
      <c r="D17" s="16">
        <f t="shared" si="0"/>
        <v>4</v>
      </c>
      <c r="E17" s="16">
        <f t="shared" si="2"/>
        <v>2.70805020110221</v>
      </c>
      <c r="F17" s="17"/>
      <c r="G17" s="16" t="str">
        <f t="shared" si="4"/>
        <v>1</v>
      </c>
      <c r="H17" s="19">
        <v>100</v>
      </c>
      <c r="I17" s="15">
        <v>200</v>
      </c>
      <c r="J17" s="15">
        <v>400</v>
      </c>
      <c r="K17" s="15">
        <v>20</v>
      </c>
      <c r="L17" s="6">
        <f>1/(LN($H17+1))+1/(参数表!$C$3*LOG($I17+1))+1/(参数表!$C$5*LN($J17+$K17))</f>
        <v>0.436507407305694</v>
      </c>
    </row>
    <row r="18" spans="2:12">
      <c r="B18" s="9">
        <f>参数表!$J$6</f>
        <v>3</v>
      </c>
      <c r="C18" s="16">
        <f>参数表!$N$7</f>
        <v>8</v>
      </c>
      <c r="D18" s="16">
        <f t="shared" si="0"/>
        <v>5.5</v>
      </c>
      <c r="E18" s="16">
        <f t="shared" si="2"/>
        <v>3.17805383034795</v>
      </c>
      <c r="F18" s="17"/>
      <c r="G18" s="16" t="str">
        <f t="shared" si="4"/>
        <v>1</v>
      </c>
      <c r="H18" s="19">
        <v>500</v>
      </c>
      <c r="I18" s="15">
        <v>200</v>
      </c>
      <c r="J18" s="15">
        <v>400</v>
      </c>
      <c r="K18" s="15">
        <v>20</v>
      </c>
      <c r="L18" s="6">
        <f>1/(LN($H18+1))+1/(参数表!$C$3*LOG($I18+1))+1/(参数表!$C$5*LN($J18+$K18))</f>
        <v>0.380687817983206</v>
      </c>
    </row>
    <row r="19" spans="2:12">
      <c r="B19" s="9">
        <f>参数表!$J$5</f>
        <v>4</v>
      </c>
      <c r="C19" s="16">
        <f>参数表!$N$3</f>
        <v>1</v>
      </c>
      <c r="D19" s="16">
        <f t="shared" si="0"/>
        <v>2.5</v>
      </c>
      <c r="E19" s="16">
        <f t="shared" si="2"/>
        <v>1.38629436111989</v>
      </c>
      <c r="F19" s="17">
        <f>AVERAGE(D19:D23)</f>
        <v>4</v>
      </c>
      <c r="G19" s="16" t="str">
        <f>IF(AND(E19&gt;=0,E19&lt;=2.54),"0",IF(AND(E19&gt;=2.541,E19&lt;=5),"1",""))</f>
        <v>0</v>
      </c>
      <c r="H19" s="15">
        <v>1000</v>
      </c>
      <c r="I19" s="20">
        <v>1</v>
      </c>
      <c r="J19" s="15">
        <v>400</v>
      </c>
      <c r="K19" s="15">
        <v>20</v>
      </c>
      <c r="L19" s="6">
        <f>1/(参数表!$C$3*LOG($H19+1))+1/(LN($I19+1))+1/(参数表!$C$5*LN($J19+$K19))</f>
        <v>1.64991161186485</v>
      </c>
    </row>
    <row r="20" spans="2:12">
      <c r="B20" s="9">
        <f>参数表!$J$5</f>
        <v>4</v>
      </c>
      <c r="C20" s="16">
        <f>参数表!$N$4</f>
        <v>2</v>
      </c>
      <c r="D20" s="16">
        <f t="shared" si="0"/>
        <v>3</v>
      </c>
      <c r="E20" s="16">
        <f t="shared" si="2"/>
        <v>2.07944154167984</v>
      </c>
      <c r="F20" s="17"/>
      <c r="G20" s="16" t="str">
        <f t="shared" ref="G20:G23" si="5">IF(AND(E20&gt;=0,E20&lt;=2.54),"0",IF(AND(E20&gt;=2.541,E20&lt;=5),"1",""))</f>
        <v>0</v>
      </c>
      <c r="H20" s="15">
        <v>1000</v>
      </c>
      <c r="I20" s="20">
        <v>10</v>
      </c>
      <c r="J20" s="15">
        <v>400</v>
      </c>
      <c r="K20" s="15">
        <v>20</v>
      </c>
      <c r="L20" s="6">
        <f>1/(参数表!$C$3*LOG($H20+1))+1/(LN($I20+1))+1/(参数表!$C$5*LN($J20+$K20))</f>
        <v>0.624248962400132</v>
      </c>
    </row>
    <row r="21" spans="2:12">
      <c r="B21" s="9">
        <f>参数表!$J$5</f>
        <v>4</v>
      </c>
      <c r="C21" s="16">
        <f>参数表!$N$5</f>
        <v>4</v>
      </c>
      <c r="D21" s="16">
        <f t="shared" si="0"/>
        <v>4</v>
      </c>
      <c r="E21" s="16">
        <f t="shared" si="2"/>
        <v>2.77258872223978</v>
      </c>
      <c r="F21" s="17"/>
      <c r="G21" s="16">
        <v>0</v>
      </c>
      <c r="H21" s="15">
        <v>1000</v>
      </c>
      <c r="I21" s="20">
        <v>10</v>
      </c>
      <c r="J21" s="15">
        <v>400</v>
      </c>
      <c r="K21" s="15">
        <v>20</v>
      </c>
      <c r="L21" s="6">
        <f>1/(参数表!$C$3*LOG($H21+1))+1/(LN($I21+1))+1/(参数表!$C$5*LN($J21+$K21))</f>
        <v>0.624248962400132</v>
      </c>
    </row>
    <row r="22" spans="2:12">
      <c r="B22" s="9">
        <f>参数表!$J$5</f>
        <v>4</v>
      </c>
      <c r="C22" s="16">
        <f>参数表!$N$6</f>
        <v>5</v>
      </c>
      <c r="D22" s="16">
        <f t="shared" si="0"/>
        <v>4.5</v>
      </c>
      <c r="E22" s="16">
        <f t="shared" si="2"/>
        <v>2.99573227355399</v>
      </c>
      <c r="F22" s="17"/>
      <c r="G22" s="16" t="str">
        <f t="shared" si="5"/>
        <v>1</v>
      </c>
      <c r="H22" s="19">
        <v>100</v>
      </c>
      <c r="I22" s="15">
        <v>200</v>
      </c>
      <c r="J22" s="15">
        <v>400</v>
      </c>
      <c r="K22" s="15">
        <v>20</v>
      </c>
      <c r="L22" s="6">
        <f>1/(LN($H22+1))+1/(参数表!$C$3*LOG($I22+1))+1/(参数表!$C$5*LN($J22+$K22))</f>
        <v>0.436507407305694</v>
      </c>
    </row>
    <row r="23" spans="2:12">
      <c r="B23" s="9">
        <f>参数表!$J$5</f>
        <v>4</v>
      </c>
      <c r="C23" s="16">
        <f>参数表!$N$7</f>
        <v>8</v>
      </c>
      <c r="D23" s="16">
        <f t="shared" si="0"/>
        <v>6</v>
      </c>
      <c r="E23" s="16">
        <f t="shared" si="2"/>
        <v>3.46573590279973</v>
      </c>
      <c r="F23" s="17"/>
      <c r="G23" s="16" t="str">
        <f t="shared" si="5"/>
        <v>1</v>
      </c>
      <c r="H23" s="19">
        <v>500</v>
      </c>
      <c r="I23" s="15">
        <v>200</v>
      </c>
      <c r="J23" s="15">
        <v>400</v>
      </c>
      <c r="K23" s="15">
        <v>20</v>
      </c>
      <c r="L23" s="6">
        <f>1/(LN($H23+1))+1/(参数表!$C$3*LOG($I23+1))+1/(参数表!$C$5*LN($J23+$K23))</f>
        <v>0.380687817983206</v>
      </c>
    </row>
    <row r="28" spans="12:12">
      <c r="L28"/>
    </row>
  </sheetData>
  <mergeCells count="4">
    <mergeCell ref="F4:F8"/>
    <mergeCell ref="F9:F13"/>
    <mergeCell ref="F14:F18"/>
    <mergeCell ref="F19:F23"/>
  </mergeCells>
  <pageMargins left="0.699305555555556" right="0.699305555555556" top="0.75" bottom="0.75" header="0.3" footer="0.3"/>
  <headerFooter/>
  <ignoredErrors>
    <ignoredError sqref="G1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Y17"/>
  <sheetViews>
    <sheetView showGridLines="0" tabSelected="1" workbookViewId="0">
      <selection activeCell="L10" sqref="L10"/>
    </sheetView>
  </sheetViews>
  <sheetFormatPr defaultColWidth="9" defaultRowHeight="13.5"/>
  <cols>
    <col min="9" max="9" width="9" hidden="1" customWidth="1"/>
  </cols>
  <sheetData>
    <row r="2" ht="15" customHeight="1" spans="3:25">
      <c r="C2" s="8" t="s">
        <v>14</v>
      </c>
      <c r="D2" s="8" t="s">
        <v>15</v>
      </c>
      <c r="G2" s="9" t="s">
        <v>16</v>
      </c>
      <c r="H2" s="9"/>
      <c r="I2" s="9"/>
      <c r="J2" s="9" t="s">
        <v>17</v>
      </c>
      <c r="K2" s="10"/>
      <c r="L2" s="9" t="s">
        <v>18</v>
      </c>
      <c r="M2" s="9"/>
      <c r="N2" s="9" t="s">
        <v>17</v>
      </c>
      <c r="O2" s="10"/>
      <c r="P2" s="10" t="s">
        <v>19</v>
      </c>
      <c r="Q2" s="10" t="s">
        <v>17</v>
      </c>
      <c r="R2" s="10"/>
      <c r="S2" s="13" t="s">
        <v>20</v>
      </c>
      <c r="V2" s="10"/>
      <c r="W2" s="10" t="s">
        <v>21</v>
      </c>
      <c r="X2" s="10"/>
      <c r="Y2" s="15"/>
    </row>
    <row r="3" ht="15" customHeight="1" spans="2:25">
      <c r="B3" s="8" t="s">
        <v>22</v>
      </c>
      <c r="C3">
        <v>8</v>
      </c>
      <c r="D3">
        <v>6</v>
      </c>
      <c r="G3" s="9">
        <v>0</v>
      </c>
      <c r="H3" s="9">
        <v>18</v>
      </c>
      <c r="I3" s="11">
        <v>0.025</v>
      </c>
      <c r="J3" s="9">
        <v>1</v>
      </c>
      <c r="K3" s="10"/>
      <c r="L3" s="9">
        <v>0</v>
      </c>
      <c r="M3" s="9">
        <v>200</v>
      </c>
      <c r="N3" s="9">
        <v>1</v>
      </c>
      <c r="O3" s="10"/>
      <c r="P3" s="10" t="s">
        <v>23</v>
      </c>
      <c r="Q3" s="10">
        <v>1</v>
      </c>
      <c r="R3" s="10"/>
      <c r="S3" s="14" t="s">
        <v>24</v>
      </c>
      <c r="V3" s="10"/>
      <c r="W3" s="10">
        <v>0</v>
      </c>
      <c r="X3" s="10">
        <v>3</v>
      </c>
      <c r="Y3" s="15">
        <v>1</v>
      </c>
    </row>
    <row r="4" ht="15" customHeight="1" spans="2:25">
      <c r="B4" s="8" t="s">
        <v>25</v>
      </c>
      <c r="C4">
        <v>2</v>
      </c>
      <c r="D4">
        <v>2</v>
      </c>
      <c r="G4" s="9">
        <v>19</v>
      </c>
      <c r="H4" s="9">
        <v>25</v>
      </c>
      <c r="I4" s="12">
        <v>0.16</v>
      </c>
      <c r="J4" s="9">
        <v>2</v>
      </c>
      <c r="K4" s="10"/>
      <c r="L4" s="9">
        <v>201</v>
      </c>
      <c r="M4" s="9">
        <v>500</v>
      </c>
      <c r="N4" s="9">
        <v>2</v>
      </c>
      <c r="O4" s="10"/>
      <c r="P4" s="10" t="s">
        <v>26</v>
      </c>
      <c r="Q4" s="10">
        <v>2</v>
      </c>
      <c r="R4" s="10"/>
      <c r="S4" s="14" t="s">
        <v>27</v>
      </c>
      <c r="V4" s="10"/>
      <c r="W4" s="10">
        <v>4</v>
      </c>
      <c r="X4" s="10">
        <v>8</v>
      </c>
      <c r="Y4" s="15">
        <v>2</v>
      </c>
    </row>
    <row r="5" ht="15" customHeight="1" spans="2:25">
      <c r="B5" s="8" t="s">
        <v>8</v>
      </c>
      <c r="C5">
        <v>1</v>
      </c>
      <c r="D5">
        <v>1</v>
      </c>
      <c r="G5" s="9">
        <v>26</v>
      </c>
      <c r="H5" s="9">
        <v>35</v>
      </c>
      <c r="I5" s="11">
        <v>0.559</v>
      </c>
      <c r="J5" s="9">
        <v>4</v>
      </c>
      <c r="K5" s="10"/>
      <c r="L5" s="9">
        <v>501</v>
      </c>
      <c r="M5" s="9">
        <v>1000</v>
      </c>
      <c r="N5" s="9">
        <v>4</v>
      </c>
      <c r="O5" s="10"/>
      <c r="P5" s="10"/>
      <c r="Q5" s="10"/>
      <c r="R5" s="10"/>
      <c r="S5" s="14" t="s">
        <v>28</v>
      </c>
      <c r="V5" s="10"/>
      <c r="W5" s="10">
        <v>9</v>
      </c>
      <c r="X5" s="10" t="s">
        <v>29</v>
      </c>
      <c r="Y5" s="15">
        <v>4</v>
      </c>
    </row>
    <row r="6" ht="15" customHeight="1" spans="2:25">
      <c r="B6" s="8" t="s">
        <v>9</v>
      </c>
      <c r="C6">
        <v>1</v>
      </c>
      <c r="D6">
        <v>1</v>
      </c>
      <c r="G6" s="9">
        <v>36</v>
      </c>
      <c r="H6" s="9">
        <v>50</v>
      </c>
      <c r="I6" s="11">
        <v>0.217</v>
      </c>
      <c r="J6" s="9">
        <v>3</v>
      </c>
      <c r="K6" s="10"/>
      <c r="L6" s="9">
        <v>1001</v>
      </c>
      <c r="M6" s="9">
        <v>2500</v>
      </c>
      <c r="N6" s="9">
        <v>5</v>
      </c>
      <c r="O6" s="10"/>
      <c r="P6" s="10"/>
      <c r="Q6" s="10"/>
      <c r="R6" s="10"/>
      <c r="S6" s="14" t="s">
        <v>30</v>
      </c>
      <c r="V6" s="10"/>
      <c r="W6" s="10"/>
      <c r="X6" s="10"/>
      <c r="Y6" s="15"/>
    </row>
    <row r="7" ht="15" customHeight="1" spans="7:25">
      <c r="G7" s="9">
        <v>50</v>
      </c>
      <c r="H7" s="9" t="s">
        <v>29</v>
      </c>
      <c r="I7" s="11">
        <v>0.039</v>
      </c>
      <c r="J7" s="9">
        <v>1</v>
      </c>
      <c r="K7" s="10"/>
      <c r="L7" s="9">
        <v>2500</v>
      </c>
      <c r="M7" s="9" t="s">
        <v>29</v>
      </c>
      <c r="N7" s="9">
        <v>8</v>
      </c>
      <c r="O7" s="10"/>
      <c r="P7" s="10"/>
      <c r="Q7" s="10"/>
      <c r="R7" s="10"/>
      <c r="S7" s="14" t="s">
        <v>31</v>
      </c>
      <c r="V7" s="10"/>
      <c r="W7" s="10"/>
      <c r="X7" s="10"/>
      <c r="Y7" s="15"/>
    </row>
    <row r="8" spans="19:19">
      <c r="S8" s="14" t="s">
        <v>32</v>
      </c>
    </row>
    <row r="9" spans="19:19">
      <c r="S9" s="14" t="s">
        <v>33</v>
      </c>
    </row>
    <row r="10" spans="19:19">
      <c r="S10" s="14" t="s">
        <v>34</v>
      </c>
    </row>
    <row r="11" spans="19:19">
      <c r="S11" s="14" t="s">
        <v>35</v>
      </c>
    </row>
    <row r="12" spans="19:19">
      <c r="S12" s="14" t="s">
        <v>36</v>
      </c>
    </row>
    <row r="13" spans="19:19">
      <c r="S13" s="14" t="s">
        <v>37</v>
      </c>
    </row>
    <row r="14" spans="19:19">
      <c r="S14" s="14" t="s">
        <v>38</v>
      </c>
    </row>
    <row r="15" spans="19:19">
      <c r="S15" s="14" t="s">
        <v>39</v>
      </c>
    </row>
    <row r="16" spans="19:19">
      <c r="S16" s="14" t="s">
        <v>40</v>
      </c>
    </row>
    <row r="17" spans="19:19">
      <c r="S17" s="14" t="s">
        <v>41</v>
      </c>
    </row>
  </sheetData>
  <mergeCells count="3">
    <mergeCell ref="G2:H2"/>
    <mergeCell ref="L2:M2"/>
    <mergeCell ref="W2:X2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zoomScale="85" zoomScaleNormal="85" workbookViewId="0">
      <selection activeCell="P16" sqref="P16"/>
    </sheetView>
  </sheetViews>
  <sheetFormatPr defaultColWidth="9" defaultRowHeight="13.5"/>
  <cols>
    <col min="7" max="7" width="12.625"/>
    <col min="8" max="8" width="12.625" style="1"/>
    <col min="14" max="14" width="13.75"/>
    <col min="15" max="15" width="12.625" style="1"/>
  </cols>
  <sheetData>
    <row r="1" spans="3:10">
      <c r="C1" t="s">
        <v>42</v>
      </c>
      <c r="J1" t="s">
        <v>43</v>
      </c>
    </row>
    <row r="2" spans="1:15">
      <c r="A2" t="s">
        <v>44</v>
      </c>
      <c r="C2" s="2">
        <f>$A$3</f>
        <v>1000</v>
      </c>
      <c r="D2" s="3">
        <v>1</v>
      </c>
      <c r="E2" s="2">
        <f>$A$4</f>
        <v>400</v>
      </c>
      <c r="F2" s="2">
        <f>$A$5</f>
        <v>20</v>
      </c>
      <c r="G2" s="4">
        <f>1/(参数表!$C$3*LOG($C2+1))+1/(LN($D2+1))+1/(参数表!$C$5*LN($E2+$F2))</f>
        <v>1.64991161186485</v>
      </c>
      <c r="H2" s="1">
        <f>G2</f>
        <v>1.64991161186485</v>
      </c>
      <c r="J2" s="5">
        <v>1</v>
      </c>
      <c r="K2">
        <f>$A$7</f>
        <v>100</v>
      </c>
      <c r="L2">
        <f>$A$4</f>
        <v>400</v>
      </c>
      <c r="M2">
        <f>$A$5</f>
        <v>20</v>
      </c>
      <c r="N2" s="6">
        <f>1/(LOG($J2+1,2))+1/(参数表!$C$3*LOG($K2+1))+1/(参数表!$C$5*LN($L2+$M2))</f>
        <v>1.22792118051658</v>
      </c>
      <c r="O2" s="7">
        <f>1/(LN($J2+1))+1/(参数表!$C$3*LOG($K2+1))+1/(参数表!$C$5*LN($L2+$M2))</f>
        <v>1.67061622140554</v>
      </c>
    </row>
    <row r="3" spans="1:15">
      <c r="A3">
        <v>1000</v>
      </c>
      <c r="C3" s="2">
        <f t="shared" ref="C3:C12" si="0">$A$3</f>
        <v>1000</v>
      </c>
      <c r="D3" s="3">
        <v>2</v>
      </c>
      <c r="E3" s="2">
        <f t="shared" ref="E3:E12" si="1">$A$4</f>
        <v>400</v>
      </c>
      <c r="F3" s="2">
        <f>$A$5</f>
        <v>20</v>
      </c>
      <c r="G3" s="4">
        <f>1/(参数表!$C$3*LOG($C3+1))+1/(LN($D3+1))+1/(参数表!$C$5*LN($E3+$F3))</f>
        <v>1.11745579760272</v>
      </c>
      <c r="H3" s="1">
        <f t="shared" ref="H3:H34" si="2">G3</f>
        <v>1.11745579760272</v>
      </c>
      <c r="J3" s="5">
        <v>2</v>
      </c>
      <c r="K3">
        <f t="shared" ref="K3:K12" si="3">$A$7</f>
        <v>100</v>
      </c>
      <c r="L3">
        <f t="shared" ref="L3:L12" si="4">$A$4</f>
        <v>400</v>
      </c>
      <c r="M3">
        <f t="shared" ref="M3:M12" si="5">$A$5</f>
        <v>20</v>
      </c>
      <c r="N3" s="6">
        <f>1/(LOG($J3+1,2))+1/(参数表!$C$3*LOG($K3+1))+1/(参数表!$C$5*LN($L3+$M3))</f>
        <v>0.858850934088037</v>
      </c>
      <c r="O3" s="7">
        <f>1/(LN($J3+1))+1/(参数表!$C$3*LOG($K3+1))+1/(参数表!$C$5*LN($L3+$M3))</f>
        <v>1.13816040714342</v>
      </c>
    </row>
    <row r="4" spans="1:15">
      <c r="A4">
        <v>400</v>
      </c>
      <c r="C4" s="2">
        <f t="shared" si="0"/>
        <v>1000</v>
      </c>
      <c r="D4" s="3">
        <v>3</v>
      </c>
      <c r="E4" s="2">
        <f t="shared" si="1"/>
        <v>400</v>
      </c>
      <c r="F4" s="2">
        <f t="shared" ref="F3:F12" si="6">$A$5</f>
        <v>20</v>
      </c>
      <c r="G4" s="4">
        <f>1/(参数表!$C$3*LOG($C4+1))+1/(LN($D4+1))+1/(参数表!$C$5*LN($E4+$F4))</f>
        <v>0.928564091420367</v>
      </c>
      <c r="H4" s="1">
        <f t="shared" si="2"/>
        <v>0.928564091420367</v>
      </c>
      <c r="J4" s="5">
        <v>3</v>
      </c>
      <c r="K4">
        <f t="shared" si="3"/>
        <v>100</v>
      </c>
      <c r="L4">
        <f t="shared" si="4"/>
        <v>400</v>
      </c>
      <c r="M4">
        <f t="shared" si="5"/>
        <v>20</v>
      </c>
      <c r="N4" s="6">
        <f>1/(LOG($J4+1,2))+1/(参数表!$C$3*LOG($K4+1))+1/(参数表!$C$5*LN($L4+$M4))</f>
        <v>0.727921180516579</v>
      </c>
      <c r="O4" s="7">
        <f>1/(LN($J4+1))+1/(参数表!$C$3*LOG($K4+1))+1/(参数表!$C$5*LN($L4+$M4))</f>
        <v>0.949268700961061</v>
      </c>
    </row>
    <row r="5" spans="1:15">
      <c r="A5">
        <v>20</v>
      </c>
      <c r="C5" s="2">
        <f t="shared" si="0"/>
        <v>1000</v>
      </c>
      <c r="D5" s="3">
        <v>4</v>
      </c>
      <c r="E5" s="2">
        <f t="shared" si="1"/>
        <v>400</v>
      </c>
      <c r="F5" s="2">
        <f t="shared" si="6"/>
        <v>20</v>
      </c>
      <c r="G5" s="4">
        <f>1/(参数表!$C$3*LOG($C5+1))+1/(LN($D5+1))+1/(参数表!$C$5*LN($E5+$F5))</f>
        <v>0.828551505535497</v>
      </c>
      <c r="H5" s="1">
        <f t="shared" si="2"/>
        <v>0.828551505535497</v>
      </c>
      <c r="J5" s="5">
        <v>4</v>
      </c>
      <c r="K5">
        <f t="shared" si="3"/>
        <v>100</v>
      </c>
      <c r="L5">
        <f t="shared" si="4"/>
        <v>400</v>
      </c>
      <c r="M5">
        <f t="shared" si="5"/>
        <v>20</v>
      </c>
      <c r="N5" s="6">
        <f>1/(LOG($J5+1,2))+1/(参数表!$C$3*LOG($K5+1))+1/(参数表!$C$5*LN($L5+$M5))</f>
        <v>0.658597738589972</v>
      </c>
      <c r="O5" s="7">
        <f>1/(LN($J5+1))+1/(参数表!$C$3*LOG($K5+1))+1/(参数表!$C$5*LN($L5+$M5))</f>
        <v>0.849256115076191</v>
      </c>
    </row>
    <row r="6" spans="3:15">
      <c r="C6" s="2">
        <f t="shared" si="0"/>
        <v>1000</v>
      </c>
      <c r="D6" s="3">
        <v>5</v>
      </c>
      <c r="E6" s="2">
        <f t="shared" si="1"/>
        <v>400</v>
      </c>
      <c r="F6" s="2">
        <f t="shared" si="6"/>
        <v>20</v>
      </c>
      <c r="G6" s="4">
        <f>1/(参数表!$C$3*LOG($C6+1))+1/(LN($D6+1))+1/(参数表!$C$5*LN($E6+$F6))</f>
        <v>0.765327197527133</v>
      </c>
      <c r="H6" s="1">
        <f t="shared" si="2"/>
        <v>0.765327197527133</v>
      </c>
      <c r="J6" s="5">
        <v>5</v>
      </c>
      <c r="K6">
        <f t="shared" si="3"/>
        <v>100</v>
      </c>
      <c r="L6">
        <f t="shared" si="4"/>
        <v>400</v>
      </c>
      <c r="M6">
        <f t="shared" si="5"/>
        <v>20</v>
      </c>
      <c r="N6" s="6">
        <f>1/(LOG($J6+1,2))+1/(参数表!$C$3*LOG($K6+1))+1/(参数表!$C$5*LN($L6+$M6))</f>
        <v>0.614773987751121</v>
      </c>
      <c r="O6" s="7">
        <f>1/(LN($J6+1))+1/(参数表!$C$3*LOG($K6+1))+1/(参数表!$C$5*LN($L6+$M6))</f>
        <v>0.786031807067826</v>
      </c>
    </row>
    <row r="7" spans="1:15">
      <c r="A7">
        <v>100</v>
      </c>
      <c r="C7" s="2">
        <f t="shared" si="0"/>
        <v>1000</v>
      </c>
      <c r="D7" s="3">
        <v>6</v>
      </c>
      <c r="E7" s="2">
        <f t="shared" si="1"/>
        <v>400</v>
      </c>
      <c r="F7" s="2">
        <f t="shared" si="6"/>
        <v>20</v>
      </c>
      <c r="G7" s="4">
        <f>1/(参数表!$C$3*LOG($C7+1))+1/(LN($D7+1))+1/(参数表!$C$5*LN($E7+$F7))</f>
        <v>0.721114913345636</v>
      </c>
      <c r="H7" s="1">
        <f t="shared" si="2"/>
        <v>0.721114913345636</v>
      </c>
      <c r="J7" s="5">
        <v>6</v>
      </c>
      <c r="K7">
        <f t="shared" si="3"/>
        <v>100</v>
      </c>
      <c r="L7">
        <f t="shared" si="4"/>
        <v>400</v>
      </c>
      <c r="M7">
        <f t="shared" si="5"/>
        <v>20</v>
      </c>
      <c r="N7" s="6">
        <f>1/(LOG($J7+1,2))+1/(参数表!$C$3*LOG($K7+1))+1/(参数表!$C$5*LN($L7+$M7))</f>
        <v>0.584128367624601</v>
      </c>
      <c r="O7" s="7">
        <f>1/(LN($J7+1))+1/(参数表!$C$3*LOG($K7+1))+1/(参数表!$C$5*LN($L7+$M7))</f>
        <v>0.74181952288633</v>
      </c>
    </row>
    <row r="8" spans="3:15">
      <c r="C8" s="2">
        <f t="shared" si="0"/>
        <v>1000</v>
      </c>
      <c r="D8" s="3">
        <v>7</v>
      </c>
      <c r="E8" s="2">
        <f t="shared" si="1"/>
        <v>400</v>
      </c>
      <c r="F8" s="2">
        <f t="shared" si="6"/>
        <v>20</v>
      </c>
      <c r="G8" s="4">
        <f>1/(参数表!$C$3*LOG($C8+1))+1/(LN($D8+1))+1/(参数表!$C$5*LN($E8+$F8))</f>
        <v>0.688114917938873</v>
      </c>
      <c r="H8" s="1">
        <f t="shared" si="2"/>
        <v>0.688114917938873</v>
      </c>
      <c r="J8" s="5">
        <v>7</v>
      </c>
      <c r="K8">
        <f t="shared" si="3"/>
        <v>100</v>
      </c>
      <c r="L8">
        <f t="shared" si="4"/>
        <v>400</v>
      </c>
      <c r="M8">
        <f t="shared" si="5"/>
        <v>20</v>
      </c>
      <c r="N8" s="6">
        <f>1/(LOG($J8+1,2))+1/(参数表!$C$3*LOG($K8+1))+1/(参数表!$C$5*LN($L8+$M8))</f>
        <v>0.561254513849913</v>
      </c>
      <c r="O8" s="7">
        <f>1/(LN($J8+1))+1/(参数表!$C$3*LOG($K8+1))+1/(参数表!$C$5*LN($L8+$M8))</f>
        <v>0.708819527479567</v>
      </c>
    </row>
    <row r="9" spans="3:15">
      <c r="C9" s="2">
        <f t="shared" si="0"/>
        <v>1000</v>
      </c>
      <c r="D9" s="3">
        <v>8</v>
      </c>
      <c r="E9" s="2">
        <f t="shared" si="1"/>
        <v>400</v>
      </c>
      <c r="F9" s="2">
        <f t="shared" si="6"/>
        <v>20</v>
      </c>
      <c r="G9" s="4">
        <f>1/(参数表!$C$3*LOG($C9+1))+1/(LN($D9+1))+1/(参数表!$C$5*LN($E9+$F9))</f>
        <v>0.662336184289304</v>
      </c>
      <c r="H9" s="1">
        <f t="shared" si="2"/>
        <v>0.662336184289304</v>
      </c>
      <c r="J9" s="5">
        <v>8</v>
      </c>
      <c r="K9">
        <f t="shared" si="3"/>
        <v>100</v>
      </c>
      <c r="L9">
        <f t="shared" si="4"/>
        <v>400</v>
      </c>
      <c r="M9">
        <f t="shared" si="5"/>
        <v>20</v>
      </c>
      <c r="N9" s="6">
        <f>1/(LOG($J9+1,2))+1/(参数表!$C$3*LOG($K9+1))+1/(参数表!$C$5*LN($L9+$M9))</f>
        <v>0.543386057302308</v>
      </c>
      <c r="O9" s="7">
        <f>1/(LN($J9+1))+1/(参数表!$C$3*LOG($K9+1))+1/(参数表!$C$5*LN($L9+$M9))</f>
        <v>0.683040793829998</v>
      </c>
    </row>
    <row r="10" spans="3:15">
      <c r="C10" s="2">
        <f t="shared" si="0"/>
        <v>1000</v>
      </c>
      <c r="D10" s="3">
        <v>9</v>
      </c>
      <c r="E10" s="2">
        <f t="shared" si="1"/>
        <v>400</v>
      </c>
      <c r="F10" s="2">
        <f t="shared" si="6"/>
        <v>20</v>
      </c>
      <c r="G10" s="4">
        <f>1/(参数表!$C$3*LOG($C10+1))+1/(LN($D10+1))+1/(参数表!$C$5*LN($E10+$F10))</f>
        <v>0.641511052879137</v>
      </c>
      <c r="H10" s="1">
        <f t="shared" si="2"/>
        <v>0.641511052879137</v>
      </c>
      <c r="J10" s="5">
        <v>9</v>
      </c>
      <c r="K10">
        <f t="shared" si="3"/>
        <v>100</v>
      </c>
      <c r="L10">
        <f t="shared" si="4"/>
        <v>400</v>
      </c>
      <c r="M10">
        <f t="shared" si="5"/>
        <v>20</v>
      </c>
      <c r="N10" s="6">
        <f>1/(LOG($J10+1,2))+1/(参数表!$C$3*LOG($K10+1))+1/(参数表!$C$5*LN($L10+$M10))</f>
        <v>0.52895117618056</v>
      </c>
      <c r="O10" s="7">
        <f>1/(LN($J10+1))+1/(参数表!$C$3*LOG($K10+1))+1/(参数表!$C$5*LN($L10+$M10))</f>
        <v>0.662215662419831</v>
      </c>
    </row>
    <row r="11" spans="3:15">
      <c r="C11" s="2">
        <f t="shared" si="0"/>
        <v>1000</v>
      </c>
      <c r="D11" s="3">
        <v>10</v>
      </c>
      <c r="E11" s="2">
        <f t="shared" si="1"/>
        <v>400</v>
      </c>
      <c r="F11" s="2">
        <f t="shared" si="6"/>
        <v>20</v>
      </c>
      <c r="G11" s="4">
        <f>1/(参数表!$C$3*LOG($C11+1))+1/(LN($D11+1))+1/(参数表!$C$5*LN($E11+$F11))</f>
        <v>0.624248962400132</v>
      </c>
      <c r="H11" s="1">
        <f t="shared" si="2"/>
        <v>0.624248962400132</v>
      </c>
      <c r="J11" s="5">
        <v>10</v>
      </c>
      <c r="K11">
        <f t="shared" si="3"/>
        <v>100</v>
      </c>
      <c r="L11">
        <f t="shared" si="4"/>
        <v>400</v>
      </c>
      <c r="M11">
        <f t="shared" si="5"/>
        <v>20</v>
      </c>
      <c r="N11" s="6">
        <f>1/(LOG($J11+1,2))+1/(参数表!$C$3*LOG($K11+1))+1/(参数表!$C$5*LN($L11+$M11))</f>
        <v>0.516986006834467</v>
      </c>
      <c r="O11" s="7">
        <f>1/(LN($J11+1))+1/(参数表!$C$3*LOG($K11+1))+1/(参数表!$C$5*LN($L11+$M11))</f>
        <v>0.644953571940826</v>
      </c>
    </row>
    <row r="12" spans="3:15">
      <c r="C12" s="2">
        <f t="shared" si="0"/>
        <v>1000</v>
      </c>
      <c r="D12" s="3">
        <v>11</v>
      </c>
      <c r="E12" s="2">
        <f t="shared" si="1"/>
        <v>400</v>
      </c>
      <c r="F12" s="2">
        <f t="shared" si="6"/>
        <v>20</v>
      </c>
      <c r="G12" s="4">
        <f>1/(参数表!$C$3*LOG($C12+1))+1/(LN($D12+1))+1/(参数表!$C$5*LN($E12+$F12))</f>
        <v>0.60964617535773</v>
      </c>
      <c r="H12" s="1">
        <f t="shared" si="2"/>
        <v>0.60964617535773</v>
      </c>
      <c r="J12" s="5">
        <v>11</v>
      </c>
      <c r="K12">
        <f t="shared" si="3"/>
        <v>100</v>
      </c>
      <c r="L12">
        <f t="shared" si="4"/>
        <v>400</v>
      </c>
      <c r="M12">
        <f t="shared" si="5"/>
        <v>20</v>
      </c>
      <c r="N12" s="6">
        <f>1/(LOG($J12+1,2))+1/(参数表!$C$3*LOG($K12+1))+1/(参数表!$C$5*LN($L12+$M12))</f>
        <v>0.506864126167709</v>
      </c>
      <c r="O12" s="7">
        <f>1/(LN($J12+1))+1/(参数表!$C$3*LOG($K12+1))+1/(参数表!$C$5*LN($L12+$M12))</f>
        <v>0.630350784898424</v>
      </c>
    </row>
    <row r="13" spans="3:15">
      <c r="C13" s="2">
        <f t="shared" ref="C13:C22" si="7">$A$3</f>
        <v>1000</v>
      </c>
      <c r="D13" s="3">
        <v>12</v>
      </c>
      <c r="E13" s="2">
        <f t="shared" ref="E13:E22" si="8">$A$4</f>
        <v>400</v>
      </c>
      <c r="F13" s="2">
        <f t="shared" ref="F13:F22" si="9">$A$5</f>
        <v>20</v>
      </c>
      <c r="G13" s="4">
        <f>1/(参数表!$C$3*LOG($C13+1))+1/(LN($D13+1))+1/(参数表!$C$5*LN($E13+$F13))</f>
        <v>0.597087816227166</v>
      </c>
      <c r="H13" s="1">
        <f t="shared" si="2"/>
        <v>0.597087816227166</v>
      </c>
      <c r="J13" s="5">
        <v>12</v>
      </c>
      <c r="K13">
        <f t="shared" ref="K13:K22" si="10">$A$7</f>
        <v>100</v>
      </c>
      <c r="L13">
        <f t="shared" ref="L13:L22" si="11">$A$4</f>
        <v>400</v>
      </c>
      <c r="M13">
        <f t="shared" ref="M13:M22" si="12">$A$5</f>
        <v>20</v>
      </c>
      <c r="N13" s="6">
        <f>1/(LOG($J13+1,2))+1/(参数表!$C$3*LOG($K13+1))+1/(参数表!$C$5*LN($L13+$M13))</f>
        <v>0.498159334943899</v>
      </c>
      <c r="O13" s="7">
        <f>1/(LN($J13+1))+1/(参数表!$C$3*LOG($K13+1))+1/(参数表!$C$5*LN($L13+$M13))</f>
        <v>0.617792425767859</v>
      </c>
    </row>
    <row r="14" spans="3:15">
      <c r="C14" s="2">
        <f t="shared" si="7"/>
        <v>1000</v>
      </c>
      <c r="D14" s="3">
        <v>13</v>
      </c>
      <c r="E14" s="2">
        <f t="shared" si="8"/>
        <v>400</v>
      </c>
      <c r="F14" s="2">
        <f t="shared" si="9"/>
        <v>20</v>
      </c>
      <c r="G14" s="4">
        <f>1/(参数表!$C$3*LOG($C14+1))+1/(LN($D14+1))+1/(参数表!$C$5*LN($E14+$F14))</f>
        <v>0.586139752665837</v>
      </c>
      <c r="H14" s="1">
        <f t="shared" si="2"/>
        <v>0.586139752665837</v>
      </c>
      <c r="J14" s="5">
        <v>13</v>
      </c>
      <c r="K14">
        <f t="shared" si="10"/>
        <v>100</v>
      </c>
      <c r="L14">
        <f t="shared" si="11"/>
        <v>400</v>
      </c>
      <c r="M14">
        <f t="shared" si="12"/>
        <v>20</v>
      </c>
      <c r="N14" s="6">
        <f>1/(LOG($J14+1,2))+1/(参数表!$C$3*LOG($K14+1))+1/(参数表!$C$5*LN($L14+$M14))</f>
        <v>0.490570715553773</v>
      </c>
      <c r="O14" s="7">
        <f>1/(LN($J14+1))+1/(参数表!$C$3*LOG($K14+1))+1/(参数表!$C$5*LN($L14+$M14))</f>
        <v>0.60684436220653</v>
      </c>
    </row>
    <row r="15" spans="3:15">
      <c r="C15" s="2">
        <f t="shared" si="7"/>
        <v>1000</v>
      </c>
      <c r="D15" s="3">
        <v>14</v>
      </c>
      <c r="E15" s="2">
        <f t="shared" si="8"/>
        <v>400</v>
      </c>
      <c r="F15" s="2">
        <f t="shared" si="9"/>
        <v>20</v>
      </c>
      <c r="G15" s="4">
        <f>1/(参数表!$C$3*LOG($C15+1))+1/(LN($D15+1))+1/(参数表!$C$5*LN($E15+$F15))</f>
        <v>0.57648594404474</v>
      </c>
      <c r="H15" s="1">
        <f t="shared" si="2"/>
        <v>0.57648594404474</v>
      </c>
      <c r="J15" s="5">
        <v>14</v>
      </c>
      <c r="K15">
        <f t="shared" si="10"/>
        <v>100</v>
      </c>
      <c r="L15">
        <f t="shared" si="11"/>
        <v>400</v>
      </c>
      <c r="M15">
        <f t="shared" si="12"/>
        <v>20</v>
      </c>
      <c r="N15" s="6">
        <f>1/(LOG($J15+1,2))+1/(参数表!$C$3*LOG($K15+1))+1/(参数表!$C$5*LN($L15+$M15))</f>
        <v>0.483879205326395</v>
      </c>
      <c r="O15" s="7">
        <f>1/(LN($J15+1))+1/(参数表!$C$3*LOG($K15+1))+1/(参数表!$C$5*LN($L15+$M15))</f>
        <v>0.597190553585434</v>
      </c>
    </row>
    <row r="16" spans="3:15">
      <c r="C16" s="2">
        <f t="shared" si="7"/>
        <v>1000</v>
      </c>
      <c r="D16" s="3">
        <v>15</v>
      </c>
      <c r="E16" s="2">
        <f t="shared" si="8"/>
        <v>400</v>
      </c>
      <c r="F16" s="2">
        <f t="shared" si="9"/>
        <v>20</v>
      </c>
      <c r="G16" s="4">
        <f>1/(参数表!$C$3*LOG($C16+1))+1/(LN($D16+1))+1/(参数表!$C$5*LN($E16+$F16))</f>
        <v>0.567890331198126</v>
      </c>
      <c r="H16" s="1">
        <f t="shared" si="2"/>
        <v>0.567890331198126</v>
      </c>
      <c r="J16" s="5">
        <v>15</v>
      </c>
      <c r="K16">
        <f t="shared" si="10"/>
        <v>100</v>
      </c>
      <c r="L16">
        <f t="shared" si="11"/>
        <v>400</v>
      </c>
      <c r="M16">
        <f t="shared" si="12"/>
        <v>20</v>
      </c>
      <c r="N16" s="6">
        <f>1/(LOG($J16+1,2))+1/(参数表!$C$3*LOG($K16+1))+1/(参数表!$C$5*LN($L16+$M16))</f>
        <v>0.477921180516579</v>
      </c>
      <c r="O16" s="7">
        <f>1/(LN($J16+1))+1/(参数表!$C$3*LOG($K16+1))+1/(参数表!$C$5*LN($L16+$M16))</f>
        <v>0.58859494073882</v>
      </c>
    </row>
    <row r="17" spans="3:15">
      <c r="C17" s="2">
        <f t="shared" si="7"/>
        <v>1000</v>
      </c>
      <c r="D17" s="3">
        <v>16</v>
      </c>
      <c r="E17" s="2">
        <f t="shared" si="8"/>
        <v>400</v>
      </c>
      <c r="F17" s="2">
        <f t="shared" si="9"/>
        <v>20</v>
      </c>
      <c r="G17" s="4">
        <f>1/(参数表!$C$3*LOG($C17+1))+1/(LN($D17+1))+1/(参数表!$C$5*LN($E17+$F17))</f>
        <v>0.560172694840647</v>
      </c>
      <c r="H17" s="1">
        <f t="shared" si="2"/>
        <v>0.560172694840647</v>
      </c>
      <c r="J17" s="5">
        <v>16</v>
      </c>
      <c r="K17">
        <f t="shared" si="10"/>
        <v>100</v>
      </c>
      <c r="L17">
        <f t="shared" si="11"/>
        <v>400</v>
      </c>
      <c r="M17">
        <f t="shared" si="12"/>
        <v>20</v>
      </c>
      <c r="N17" s="6">
        <f>1/(LOG($J17+1,2))+1/(参数表!$C$3*LOG($K17+1))+1/(参数表!$C$5*LN($L17+$M17))</f>
        <v>0.472571722634805</v>
      </c>
      <c r="O17" s="7">
        <f>1/(LN($J17+1))+1/(参数表!$C$3*LOG($K17+1))+1/(参数表!$C$5*LN($L17+$M17))</f>
        <v>0.58087730438134</v>
      </c>
    </row>
    <row r="18" spans="3:15">
      <c r="C18" s="2">
        <f t="shared" si="7"/>
        <v>1000</v>
      </c>
      <c r="D18" s="3">
        <v>17</v>
      </c>
      <c r="E18" s="2">
        <f t="shared" si="8"/>
        <v>400</v>
      </c>
      <c r="F18" s="2">
        <f t="shared" si="9"/>
        <v>20</v>
      </c>
      <c r="G18" s="4">
        <f>1/(参数表!$C$3*LOG($C18+1))+1/(LN($D18+1))+1/(参数表!$C$5*LN($E18+$F18))</f>
        <v>0.553192827237079</v>
      </c>
      <c r="H18" s="1">
        <f t="shared" si="2"/>
        <v>0.553192827237079</v>
      </c>
      <c r="J18" s="5">
        <v>17</v>
      </c>
      <c r="K18">
        <f t="shared" si="10"/>
        <v>100</v>
      </c>
      <c r="L18">
        <f t="shared" si="11"/>
        <v>400</v>
      </c>
      <c r="M18">
        <f t="shared" si="12"/>
        <v>20</v>
      </c>
      <c r="N18" s="6">
        <f>1/(LOG($J18+1,2))+1/(参数表!$C$3*LOG($K18+1))+1/(参数表!$C$5*LN($L18+$M18))</f>
        <v>0.467733647084711</v>
      </c>
      <c r="O18" s="7">
        <f>1/(LN($J18+1))+1/(参数表!$C$3*LOG($K18+1))+1/(参数表!$C$5*LN($L18+$M18))</f>
        <v>0.573897436777773</v>
      </c>
    </row>
    <row r="19" spans="3:15">
      <c r="C19" s="2">
        <f t="shared" si="7"/>
        <v>1000</v>
      </c>
      <c r="D19" s="3">
        <v>18</v>
      </c>
      <c r="E19" s="2">
        <f t="shared" si="8"/>
        <v>400</v>
      </c>
      <c r="F19" s="2">
        <f t="shared" si="9"/>
        <v>20</v>
      </c>
      <c r="G19" s="4">
        <f>1/(参数表!$C$3*LOG($C19+1))+1/(LN($D19+1))+1/(参数表!$C$5*LN($E19+$F19))</f>
        <v>0.546839842870994</v>
      </c>
      <c r="H19" s="1">
        <f t="shared" si="2"/>
        <v>0.546839842870994</v>
      </c>
      <c r="J19" s="5">
        <v>18</v>
      </c>
      <c r="K19">
        <f t="shared" si="10"/>
        <v>100</v>
      </c>
      <c r="L19">
        <f t="shared" si="11"/>
        <v>400</v>
      </c>
      <c r="M19">
        <f t="shared" si="12"/>
        <v>20</v>
      </c>
      <c r="N19" s="6">
        <f>1/(LOG($J19+1,2))+1/(参数表!$C$3*LOG($K19+1))+1/(参数表!$C$5*LN($L19+$M19))</f>
        <v>0.463330093883217</v>
      </c>
      <c r="O19" s="7">
        <f>1/(LN($J19+1))+1/(参数表!$C$3*LOG($K19+1))+1/(参数表!$C$5*LN($L19+$M19))</f>
        <v>0.567544452411688</v>
      </c>
    </row>
    <row r="20" spans="3:15">
      <c r="C20" s="2">
        <f t="shared" si="7"/>
        <v>1000</v>
      </c>
      <c r="D20" s="3">
        <v>19</v>
      </c>
      <c r="E20" s="2">
        <f t="shared" si="8"/>
        <v>400</v>
      </c>
      <c r="F20" s="2">
        <f t="shared" si="9"/>
        <v>20</v>
      </c>
      <c r="G20" s="4">
        <f>1/(参数表!$C$3*LOG($C20+1))+1/(LN($D20+1))+1/(参数表!$C$5*LN($E20+$F20))</f>
        <v>0.541024771671219</v>
      </c>
      <c r="H20" s="1">
        <f t="shared" si="2"/>
        <v>0.541024771671219</v>
      </c>
      <c r="J20" s="5">
        <v>19</v>
      </c>
      <c r="K20">
        <f t="shared" si="10"/>
        <v>100</v>
      </c>
      <c r="L20">
        <f t="shared" si="11"/>
        <v>400</v>
      </c>
      <c r="M20">
        <f t="shared" si="12"/>
        <v>20</v>
      </c>
      <c r="N20" s="6">
        <f>1/(LOG($J20+1,2))+1/(参数表!$C$3*LOG($K20+1))+1/(参数表!$C$5*LN($L20+$M20))</f>
        <v>0.459299393676338</v>
      </c>
      <c r="O20" s="7">
        <f>1/(LN($J20+1))+1/(参数表!$C$3*LOG($K20+1))+1/(参数表!$C$5*LN($L20+$M20))</f>
        <v>0.561729381211913</v>
      </c>
    </row>
    <row r="21" spans="3:15">
      <c r="C21" s="2">
        <f t="shared" si="7"/>
        <v>1000</v>
      </c>
      <c r="D21" s="3">
        <v>20</v>
      </c>
      <c r="E21" s="2">
        <f t="shared" si="8"/>
        <v>400</v>
      </c>
      <c r="F21" s="2">
        <f t="shared" si="9"/>
        <v>20</v>
      </c>
      <c r="G21" s="4">
        <f>1/(参数表!$C$3*LOG($C21+1))+1/(LN($D21+1))+1/(参数表!$C$5*LN($E21+$F21))</f>
        <v>0.535675309728937</v>
      </c>
      <c r="H21" s="1">
        <f t="shared" si="2"/>
        <v>0.535675309728937</v>
      </c>
      <c r="J21" s="5">
        <v>20</v>
      </c>
      <c r="K21">
        <f t="shared" si="10"/>
        <v>100</v>
      </c>
      <c r="L21">
        <f t="shared" si="11"/>
        <v>400</v>
      </c>
      <c r="M21">
        <f t="shared" si="12"/>
        <v>20</v>
      </c>
      <c r="N21" s="6">
        <f>1/(LOG($J21+1,2))+1/(参数表!$C$3*LOG($K21+1))+1/(参数表!$C$5*LN($L21+$M21))</f>
        <v>0.455591429213532</v>
      </c>
      <c r="O21" s="7">
        <f>1/(LN($J21+1))+1/(参数表!$C$3*LOG($K21+1))+1/(参数表!$C$5*LN($L21+$M21))</f>
        <v>0.55637991926963</v>
      </c>
    </row>
    <row r="22" spans="3:15">
      <c r="C22" s="2">
        <f t="shared" si="7"/>
        <v>1000</v>
      </c>
      <c r="D22" s="3">
        <v>21</v>
      </c>
      <c r="E22" s="2">
        <f t="shared" si="8"/>
        <v>400</v>
      </c>
      <c r="F22" s="2">
        <f t="shared" si="9"/>
        <v>20</v>
      </c>
      <c r="G22" s="4">
        <f>1/(参数表!$C$3*LOG($C22+1))+1/(LN($D22+1))+1/(参数表!$C$5*LN($E22+$F22))</f>
        <v>0.530732024124558</v>
      </c>
      <c r="H22" s="1">
        <f t="shared" si="2"/>
        <v>0.530732024124558</v>
      </c>
      <c r="J22" s="5">
        <v>21</v>
      </c>
      <c r="K22">
        <f t="shared" si="10"/>
        <v>100</v>
      </c>
      <c r="L22">
        <f t="shared" si="11"/>
        <v>400</v>
      </c>
      <c r="M22">
        <f t="shared" si="12"/>
        <v>20</v>
      </c>
      <c r="N22" s="6">
        <f>1/(LOG($J22+1,2))+1/(参数表!$C$3*LOG($K22+1))+1/(参数表!$C$5*LN($L22+$M22))</f>
        <v>0.452165004734155</v>
      </c>
      <c r="O22" s="7">
        <f>1/(LN($J22+1))+1/(参数表!$C$3*LOG($K22+1))+1/(参数表!$C$5*LN($L22+$M22))</f>
        <v>0.551436633665252</v>
      </c>
    </row>
    <row r="23" spans="3:15">
      <c r="C23" s="2">
        <f t="shared" ref="C23:C35" si="13">$A$3</f>
        <v>1000</v>
      </c>
      <c r="D23" s="3">
        <v>22</v>
      </c>
      <c r="E23" s="2">
        <f t="shared" ref="E23:E35" si="14">$A$4</f>
        <v>400</v>
      </c>
      <c r="F23" s="2">
        <f t="shared" ref="F23:F35" si="15">$A$5</f>
        <v>20</v>
      </c>
      <c r="G23" s="4">
        <f>1/(参数表!$C$3*LOG($C23+1))+1/(LN($D23+1))+1/(参数表!$C$5*LN($E23+$F23))</f>
        <v>0.526145559879686</v>
      </c>
      <c r="H23" s="1">
        <f t="shared" si="2"/>
        <v>0.526145559879686</v>
      </c>
      <c r="J23" s="5">
        <v>22</v>
      </c>
      <c r="K23">
        <f t="shared" ref="K23:K32" si="16">$A$7</f>
        <v>100</v>
      </c>
      <c r="L23">
        <f t="shared" ref="L23:L32" si="17">$A$4</f>
        <v>400</v>
      </c>
      <c r="M23">
        <f t="shared" ref="M23:M32" si="18">$A$5</f>
        <v>20</v>
      </c>
      <c r="N23" s="6">
        <f>1/(LOG($J23+1,2))+1/(参数表!$C$3*LOG($K23+1))+1/(参数表!$C$5*LN($L23+$M23))</f>
        <v>0.448985909974083</v>
      </c>
      <c r="O23" s="7">
        <f>1/(LN($J23+1))+1/(参数表!$C$3*LOG($K23+1))+1/(参数表!$C$5*LN($L23+$M23))</f>
        <v>0.54685016942038</v>
      </c>
    </row>
    <row r="24" spans="3:15">
      <c r="C24" s="2">
        <f t="shared" si="13"/>
        <v>1000</v>
      </c>
      <c r="D24" s="3">
        <v>23</v>
      </c>
      <c r="E24" s="2">
        <f t="shared" si="14"/>
        <v>400</v>
      </c>
      <c r="F24" s="2">
        <f t="shared" si="15"/>
        <v>20</v>
      </c>
      <c r="G24" s="4">
        <f>1/(参数表!$C$3*LOG($C24+1))+1/(LN($D24+1))+1/(参数表!$C$5*LN($E24+$F24))</f>
        <v>0.52187455142001</v>
      </c>
      <c r="H24" s="1">
        <f t="shared" si="2"/>
        <v>0.52187455142001</v>
      </c>
      <c r="J24" s="5">
        <v>23</v>
      </c>
      <c r="K24">
        <f t="shared" si="16"/>
        <v>100</v>
      </c>
      <c r="L24">
        <f t="shared" si="17"/>
        <v>400</v>
      </c>
      <c r="M24">
        <f t="shared" si="18"/>
        <v>20</v>
      </c>
      <c r="N24" s="6">
        <f>1/(LOG($J24+1,2))+1/(参数表!$C$3*LOG($K24+1))+1/(参数表!$C$5*LN($L24+$M24))</f>
        <v>0.446025472502111</v>
      </c>
      <c r="O24" s="7">
        <f>1/(LN($J24+1))+1/(参数表!$C$3*LOG($K24+1))+1/(参数表!$C$5*LN($L24+$M24))</f>
        <v>0.542579160960704</v>
      </c>
    </row>
    <row r="25" spans="3:15">
      <c r="C25" s="2">
        <f t="shared" si="13"/>
        <v>1000</v>
      </c>
      <c r="D25" s="3">
        <v>24</v>
      </c>
      <c r="E25" s="2">
        <f t="shared" si="14"/>
        <v>400</v>
      </c>
      <c r="F25" s="2">
        <f t="shared" si="15"/>
        <v>20</v>
      </c>
      <c r="G25" s="4">
        <f>1/(参数表!$C$3*LOG($C25+1))+1/(LN($D25+1))+1/(参数表!$C$5*LN($E25+$F25))</f>
        <v>0.517884038255691</v>
      </c>
      <c r="H25" s="1">
        <f t="shared" si="2"/>
        <v>0.517884038255691</v>
      </c>
      <c r="J25" s="5">
        <v>24</v>
      </c>
      <c r="K25">
        <f t="shared" si="16"/>
        <v>100</v>
      </c>
      <c r="L25">
        <f t="shared" si="17"/>
        <v>400</v>
      </c>
      <c r="M25">
        <f t="shared" si="18"/>
        <v>20</v>
      </c>
      <c r="N25" s="6">
        <f>1/(LOG($J25+1,2))+1/(参数表!$C$3*LOG($K25+1))+1/(参数表!$C$5*LN($L25+$M25))</f>
        <v>0.443259459553276</v>
      </c>
      <c r="O25" s="7">
        <f>1/(LN($J25+1))+1/(参数表!$C$3*LOG($K25+1))+1/(参数表!$C$5*LN($L25+$M25))</f>
        <v>0.538588647796385</v>
      </c>
    </row>
    <row r="26" spans="3:15">
      <c r="C26" s="2">
        <f t="shared" si="13"/>
        <v>1000</v>
      </c>
      <c r="D26" s="3">
        <v>25</v>
      </c>
      <c r="E26" s="2">
        <f t="shared" si="14"/>
        <v>400</v>
      </c>
      <c r="F26" s="2">
        <f t="shared" si="15"/>
        <v>20</v>
      </c>
      <c r="G26" s="4">
        <f>1/(参数表!$C$3*LOG($C26+1))+1/(LN($D26+1))+1/(参数表!$C$5*LN($E26+$F26))</f>
        <v>0.51414424740602</v>
      </c>
      <c r="H26" s="1">
        <f t="shared" si="2"/>
        <v>0.51414424740602</v>
      </c>
      <c r="J26" s="5">
        <v>25</v>
      </c>
      <c r="K26">
        <f t="shared" si="16"/>
        <v>100</v>
      </c>
      <c r="L26">
        <f t="shared" si="17"/>
        <v>400</v>
      </c>
      <c r="M26">
        <f t="shared" si="18"/>
        <v>20</v>
      </c>
      <c r="N26" s="6">
        <f>1/(LOG($J26+1,2))+1/(参数表!$C$3*LOG($K26+1))+1/(参数表!$C$5*LN($L26+$M26))</f>
        <v>0.440667234069942</v>
      </c>
      <c r="O26" s="7">
        <f>1/(LN($J26+1))+1/(参数表!$C$3*LOG($K26+1))+1/(参数表!$C$5*LN($L26+$M26))</f>
        <v>0.534848856946714</v>
      </c>
    </row>
    <row r="27" spans="3:15">
      <c r="C27" s="2">
        <f t="shared" si="13"/>
        <v>1000</v>
      </c>
      <c r="D27" s="3">
        <v>26</v>
      </c>
      <c r="E27" s="2">
        <f t="shared" si="14"/>
        <v>400</v>
      </c>
      <c r="F27" s="2">
        <f t="shared" si="15"/>
        <v>20</v>
      </c>
      <c r="G27" s="4">
        <f>1/(参数表!$C$3*LOG($C27+1))+1/(LN($D27+1))+1/(参数表!$C$5*LN($E27+$F27))</f>
        <v>0.510629646518165</v>
      </c>
      <c r="H27" s="1">
        <f t="shared" si="2"/>
        <v>0.510629646518165</v>
      </c>
      <c r="J27" s="5">
        <v>26</v>
      </c>
      <c r="K27">
        <f t="shared" si="16"/>
        <v>100</v>
      </c>
      <c r="L27">
        <f t="shared" si="17"/>
        <v>400</v>
      </c>
      <c r="M27">
        <f t="shared" si="18"/>
        <v>20</v>
      </c>
      <c r="N27" s="6">
        <f>1/(LOG($J27+1,2))+1/(参数表!$C$3*LOG($K27+1))+1/(参数表!$C$5*LN($L27+$M27))</f>
        <v>0.438231098373732</v>
      </c>
      <c r="O27" s="7">
        <f>1/(LN($J27+1))+1/(参数表!$C$3*LOG($K27+1))+1/(参数表!$C$5*LN($L27+$M27))</f>
        <v>0.531334256058858</v>
      </c>
    </row>
    <row r="28" spans="3:15">
      <c r="C28" s="2">
        <f t="shared" si="13"/>
        <v>1000</v>
      </c>
      <c r="D28" s="3">
        <v>27</v>
      </c>
      <c r="E28" s="2">
        <f t="shared" si="14"/>
        <v>400</v>
      </c>
      <c r="F28" s="2">
        <f t="shared" si="15"/>
        <v>20</v>
      </c>
      <c r="G28" s="4">
        <f>1/(参数表!$C$3*LOG($C28+1))+1/(LN($D28+1))+1/(参数表!$C$5*LN($E28+$F28))</f>
        <v>0.507318199476299</v>
      </c>
      <c r="H28" s="1">
        <f t="shared" si="2"/>
        <v>0.507318199476299</v>
      </c>
      <c r="J28" s="5">
        <v>27</v>
      </c>
      <c r="K28">
        <f t="shared" si="16"/>
        <v>100</v>
      </c>
      <c r="L28">
        <f t="shared" si="17"/>
        <v>400</v>
      </c>
      <c r="M28">
        <f t="shared" si="18"/>
        <v>20</v>
      </c>
      <c r="N28" s="6">
        <f>1/(LOG($J28+1,2))+1/(参数表!$C$3*LOG($K28+1))+1/(参数表!$C$5*LN($L28+$M28))</f>
        <v>0.435935778193089</v>
      </c>
      <c r="O28" s="7">
        <f>1/(LN($J28+1))+1/(参数表!$C$3*LOG($K28+1))+1/(参数表!$C$5*LN($L28+$M28))</f>
        <v>0.528022809016992</v>
      </c>
    </row>
    <row r="29" spans="3:15">
      <c r="C29" s="2">
        <f t="shared" si="13"/>
        <v>1000</v>
      </c>
      <c r="D29" s="3">
        <v>28</v>
      </c>
      <c r="E29" s="2">
        <f t="shared" si="14"/>
        <v>400</v>
      </c>
      <c r="F29" s="2">
        <f t="shared" si="15"/>
        <v>20</v>
      </c>
      <c r="G29" s="4">
        <f>1/(参数表!$C$3*LOG($C29+1))+1/(LN($D29+1))+1/(参数表!$C$5*LN($E29+$F29))</f>
        <v>0.504190775349255</v>
      </c>
      <c r="H29" s="1">
        <f t="shared" si="2"/>
        <v>0.504190775349255</v>
      </c>
      <c r="J29" s="5">
        <v>28</v>
      </c>
      <c r="K29">
        <f t="shared" si="16"/>
        <v>100</v>
      </c>
      <c r="L29">
        <f t="shared" si="17"/>
        <v>400</v>
      </c>
      <c r="M29">
        <f t="shared" si="18"/>
        <v>20</v>
      </c>
      <c r="N29" s="6">
        <f>1/(LOG($J29+1,2))+1/(参数表!$C$3*LOG($K29+1))+1/(参数表!$C$5*LN($L29+$M29))</f>
        <v>0.433768012977014</v>
      </c>
      <c r="O29" s="7">
        <f>1/(LN($J29+1))+1/(参数表!$C$3*LOG($K29+1))+1/(参数表!$C$5*LN($L29+$M29))</f>
        <v>0.524895384889949</v>
      </c>
    </row>
    <row r="30" spans="3:15">
      <c r="C30" s="2">
        <f t="shared" si="13"/>
        <v>1000</v>
      </c>
      <c r="D30" s="3">
        <v>29</v>
      </c>
      <c r="E30" s="2">
        <f t="shared" si="14"/>
        <v>400</v>
      </c>
      <c r="F30" s="2">
        <f t="shared" si="15"/>
        <v>20</v>
      </c>
      <c r="G30" s="4">
        <f>1/(参数表!$C$3*LOG($C30+1))+1/(LN($D30+1))+1/(参数表!$C$5*LN($E30+$F30))</f>
        <v>0.501230674771092</v>
      </c>
      <c r="H30" s="1">
        <f t="shared" si="2"/>
        <v>0.501230674771092</v>
      </c>
      <c r="J30" s="5">
        <v>29</v>
      </c>
      <c r="K30">
        <f t="shared" si="16"/>
        <v>100</v>
      </c>
      <c r="L30">
        <f t="shared" si="17"/>
        <v>400</v>
      </c>
      <c r="M30">
        <f t="shared" si="18"/>
        <v>20</v>
      </c>
      <c r="N30" s="6">
        <f>1/(LOG($J30+1,2))+1/(参数表!$C$3*LOG($K30+1))+1/(参数表!$C$5*LN($L30+$M30))</f>
        <v>0.431716227607085</v>
      </c>
      <c r="O30" s="7">
        <f>1/(LN($J30+1))+1/(参数表!$C$3*LOG($K30+1))+1/(参数表!$C$5*LN($L30+$M30))</f>
        <v>0.521935284311785</v>
      </c>
    </row>
    <row r="31" spans="3:15">
      <c r="C31" s="2">
        <f t="shared" si="13"/>
        <v>1000</v>
      </c>
      <c r="D31" s="3">
        <v>30</v>
      </c>
      <c r="E31" s="2">
        <f t="shared" si="14"/>
        <v>400</v>
      </c>
      <c r="F31" s="2">
        <f t="shared" si="15"/>
        <v>20</v>
      </c>
      <c r="G31" s="4">
        <f>1/(参数表!$C$3*LOG($C31+1))+1/(LN($D31+1))+1/(参数表!$C$5*LN($E31+$F31))</f>
        <v>0.498423247195848</v>
      </c>
      <c r="H31" s="1">
        <f t="shared" si="2"/>
        <v>0.498423247195848</v>
      </c>
      <c r="J31" s="5">
        <v>30</v>
      </c>
      <c r="K31">
        <f t="shared" si="16"/>
        <v>100</v>
      </c>
      <c r="L31">
        <f t="shared" si="17"/>
        <v>400</v>
      </c>
      <c r="M31">
        <f t="shared" si="18"/>
        <v>20</v>
      </c>
      <c r="N31" s="6">
        <f>1/(LOG($J31+1,2))+1/(参数表!$C$3*LOG($K31+1))+1/(参数表!$C$5*LN($L31+$M31))</f>
        <v>0.429770267098679</v>
      </c>
      <c r="O31" s="7">
        <f>1/(LN($J31+1))+1/(参数表!$C$3*LOG($K31+1))+1/(参数表!$C$5*LN($L31+$M31))</f>
        <v>0.519127856736542</v>
      </c>
    </row>
    <row r="32" spans="3:15">
      <c r="C32" s="2">
        <f t="shared" si="13"/>
        <v>1000</v>
      </c>
      <c r="D32" s="3">
        <v>31</v>
      </c>
      <c r="E32" s="2">
        <f t="shared" si="14"/>
        <v>400</v>
      </c>
      <c r="F32" s="2">
        <f t="shared" si="15"/>
        <v>20</v>
      </c>
      <c r="G32" s="4">
        <f>1/(参数表!$C$3*LOG($C32+1))+1/(LN($D32+1))+1/(参数表!$C$5*LN($E32+$F32))</f>
        <v>0.495755579153678</v>
      </c>
      <c r="H32" s="1">
        <f t="shared" si="2"/>
        <v>0.495755579153678</v>
      </c>
      <c r="J32" s="5">
        <v>31</v>
      </c>
      <c r="K32">
        <f t="shared" si="16"/>
        <v>100</v>
      </c>
      <c r="L32">
        <f t="shared" si="17"/>
        <v>400</v>
      </c>
      <c r="M32">
        <f t="shared" si="18"/>
        <v>20</v>
      </c>
      <c r="N32" s="6">
        <f>1/(LOG($J32+1,2))+1/(参数表!$C$3*LOG($K32+1))+1/(参数表!$C$5*LN($L32+$M32))</f>
        <v>0.427921180516579</v>
      </c>
      <c r="O32" s="7">
        <f>1/(LN($J32+1))+1/(参数表!$C$3*LOG($K32+1))+1/(参数表!$C$5*LN($L32+$M32))</f>
        <v>0.516460188694372</v>
      </c>
    </row>
    <row r="33" spans="3:15">
      <c r="C33" s="2">
        <f t="shared" si="13"/>
        <v>1000</v>
      </c>
      <c r="D33" s="3">
        <v>32</v>
      </c>
      <c r="E33" s="2">
        <f t="shared" si="14"/>
        <v>400</v>
      </c>
      <c r="F33" s="2">
        <f t="shared" si="15"/>
        <v>20</v>
      </c>
      <c r="G33" s="4">
        <f>1/(参数表!$C$3*LOG($C33+1))+1/(LN($D33+1))+1/(参数表!$C$5*LN($E33+$F33))</f>
        <v>0.49321623847856</v>
      </c>
      <c r="H33" s="1">
        <f t="shared" si="2"/>
        <v>0.49321623847856</v>
      </c>
      <c r="J33" s="5">
        <v>32</v>
      </c>
      <c r="K33">
        <f t="shared" ref="K33:K42" si="19">$A$7</f>
        <v>100</v>
      </c>
      <c r="L33">
        <f t="shared" ref="L33:L42" si="20">$A$4</f>
        <v>400</v>
      </c>
      <c r="M33">
        <f t="shared" ref="M33:M42" si="21">$A$5</f>
        <v>20</v>
      </c>
      <c r="N33" s="6">
        <f>1/(LOG($J33+1,2))+1/(参数表!$C$3*LOG($K33+1))+1/(参数表!$C$5*LN($L33+$M33))</f>
        <v>0.42616104368714</v>
      </c>
      <c r="O33" s="7">
        <f>1/(LN($J33+1))+1/(参数表!$C$3*LOG($K33+1))+1/(参数表!$C$5*LN($L33+$M33))</f>
        <v>0.513920848019254</v>
      </c>
    </row>
    <row r="34" spans="3:15">
      <c r="C34" s="2">
        <f t="shared" si="13"/>
        <v>1000</v>
      </c>
      <c r="D34" s="3">
        <v>33</v>
      </c>
      <c r="E34" s="2">
        <f t="shared" si="14"/>
        <v>400</v>
      </c>
      <c r="F34" s="2">
        <f t="shared" si="15"/>
        <v>20</v>
      </c>
      <c r="G34" s="4">
        <f>1/(参数表!$C$3*LOG($C34+1))+1/(LN($D34+1))+1/(参数表!$C$5*LN($E34+$F34))</f>
        <v>0.490795063027219</v>
      </c>
      <c r="H34" s="1">
        <f t="shared" si="2"/>
        <v>0.490795063027219</v>
      </c>
      <c r="J34" s="5">
        <v>33</v>
      </c>
      <c r="K34">
        <f t="shared" si="19"/>
        <v>100</v>
      </c>
      <c r="L34">
        <f t="shared" si="20"/>
        <v>400</v>
      </c>
      <c r="M34">
        <f t="shared" si="21"/>
        <v>20</v>
      </c>
      <c r="N34" s="6">
        <f>1/(LOG($J34+1,2))+1/(参数表!$C$3*LOG($K34+1))+1/(参数表!$C$5*LN($L34+$M34))</f>
        <v>0.424482812749402</v>
      </c>
      <c r="O34" s="7">
        <f>1/(LN($J34+1))+1/(参数表!$C$3*LOG($K34+1))+1/(参数表!$C$5*LN($L34+$M34))</f>
        <v>0.511499672567913</v>
      </c>
    </row>
    <row r="35" spans="3:15">
      <c r="C35" s="2">
        <f t="shared" si="13"/>
        <v>1000</v>
      </c>
      <c r="D35" s="3">
        <v>34</v>
      </c>
      <c r="E35" s="2">
        <f t="shared" si="14"/>
        <v>400</v>
      </c>
      <c r="F35" s="2">
        <f t="shared" si="15"/>
        <v>20</v>
      </c>
      <c r="G35" s="4">
        <f>1/(参数表!$C$3*LOG($C35+1))+1/(LN($D35+1))+1/(参数表!$C$5*LN($E35+$F35))</f>
        <v>0.488482985038614</v>
      </c>
      <c r="H35" s="1">
        <f t="shared" ref="H35:H66" si="22">G35</f>
        <v>0.488482985038614</v>
      </c>
      <c r="J35" s="5">
        <v>34</v>
      </c>
      <c r="K35">
        <f t="shared" si="19"/>
        <v>100</v>
      </c>
      <c r="L35">
        <f t="shared" si="20"/>
        <v>400</v>
      </c>
      <c r="M35">
        <f t="shared" si="21"/>
        <v>20</v>
      </c>
      <c r="N35" s="6">
        <f>1/(LOG($J35+1,2))+1/(参数表!$C$3*LOG($K35+1))+1/(参数表!$C$5*LN($L35+$M35))</f>
        <v>0.422880202410366</v>
      </c>
      <c r="O35" s="7">
        <f>1/(LN($J35+1))+1/(参数表!$C$3*LOG($K35+1))+1/(参数表!$C$5*LN($L35+$M35))</f>
        <v>0.509187594579308</v>
      </c>
    </row>
    <row r="36" spans="3:15">
      <c r="C36" s="2">
        <f t="shared" ref="C36:C45" si="23">$A$3</f>
        <v>1000</v>
      </c>
      <c r="D36" s="3">
        <v>35</v>
      </c>
      <c r="E36" s="2">
        <f t="shared" ref="E36:E45" si="24">$A$4</f>
        <v>400</v>
      </c>
      <c r="F36" s="2">
        <f t="shared" ref="F36:F45" si="25">$A$5</f>
        <v>20</v>
      </c>
      <c r="G36" s="4">
        <f>1/(参数表!$C$3*LOG($C36+1))+1/(LN($D36+1))+1/(参数表!$C$5*LN($E36+$F36))</f>
        <v>0.486271884251509</v>
      </c>
      <c r="H36" s="1">
        <f t="shared" si="22"/>
        <v>0.486271884251509</v>
      </c>
      <c r="J36" s="5">
        <v>35</v>
      </c>
      <c r="K36">
        <f t="shared" si="19"/>
        <v>100</v>
      </c>
      <c r="L36">
        <f t="shared" si="20"/>
        <v>400</v>
      </c>
      <c r="M36">
        <f t="shared" si="21"/>
        <v>20</v>
      </c>
      <c r="N36" s="6">
        <f>1/(LOG($J36+1,2))+1/(参数表!$C$3*LOG($K36+1))+1/(参数表!$C$5*LN($L36+$M36))</f>
        <v>0.42134758413385</v>
      </c>
      <c r="O36" s="7">
        <f>1/(LN($J36+1))+1/(参数表!$C$3*LOG($K36+1))+1/(参数表!$C$5*LN($L36+$M36))</f>
        <v>0.506976493792203</v>
      </c>
    </row>
    <row r="37" spans="3:15">
      <c r="C37" s="2">
        <f t="shared" si="23"/>
        <v>1000</v>
      </c>
      <c r="D37" s="3">
        <v>36</v>
      </c>
      <c r="E37" s="2">
        <f t="shared" si="24"/>
        <v>400</v>
      </c>
      <c r="F37" s="2">
        <f t="shared" si="25"/>
        <v>20</v>
      </c>
      <c r="G37" s="4">
        <f>1/(参数表!$C$3*LOG($C37+1))+1/(LN($D37+1))+1/(参数表!$C$5*LN($E37+$F37))</f>
        <v>0.484154464384743</v>
      </c>
      <c r="H37" s="1">
        <f t="shared" si="22"/>
        <v>0.484154464384743</v>
      </c>
      <c r="J37" s="5">
        <v>36</v>
      </c>
      <c r="K37">
        <f t="shared" si="19"/>
        <v>100</v>
      </c>
      <c r="L37">
        <f t="shared" si="20"/>
        <v>400</v>
      </c>
      <c r="M37">
        <f t="shared" si="21"/>
        <v>20</v>
      </c>
      <c r="N37" s="6">
        <f>1/(LOG($J37+1,2))+1/(参数表!$C$3*LOG($K37+1))+1/(参数表!$C$5*LN($L37+$M37))</f>
        <v>0.419879900523139</v>
      </c>
      <c r="O37" s="7">
        <f>1/(LN($J37+1))+1/(参数表!$C$3*LOG($K37+1))+1/(参数表!$C$5*LN($L37+$M37))</f>
        <v>0.504859073925437</v>
      </c>
    </row>
    <row r="38" spans="3:15">
      <c r="C38" s="2">
        <f t="shared" si="23"/>
        <v>1000</v>
      </c>
      <c r="D38" s="3">
        <v>37</v>
      </c>
      <c r="E38" s="2">
        <f t="shared" si="24"/>
        <v>400</v>
      </c>
      <c r="F38" s="2">
        <f t="shared" si="25"/>
        <v>20</v>
      </c>
      <c r="G38" s="4">
        <f>1/(参数表!$C$3*LOG($C38+1))+1/(LN($D38+1))+1/(参数表!$C$5*LN($E38+$F38))</f>
        <v>0.482124148718379</v>
      </c>
      <c r="H38" s="1">
        <f t="shared" si="22"/>
        <v>0.482124148718379</v>
      </c>
      <c r="J38" s="5">
        <v>37</v>
      </c>
      <c r="K38">
        <f t="shared" si="19"/>
        <v>100</v>
      </c>
      <c r="L38">
        <f t="shared" si="20"/>
        <v>400</v>
      </c>
      <c r="M38">
        <f t="shared" si="21"/>
        <v>20</v>
      </c>
      <c r="N38" s="6">
        <f>1/(LOG($J38+1,2))+1/(参数表!$C$3*LOG($K38+1))+1/(参数表!$C$5*LN($L38+$M38))</f>
        <v>0.418472592943353</v>
      </c>
      <c r="O38" s="7">
        <f>1/(LN($J38+1))+1/(参数表!$C$3*LOG($K38+1))+1/(参数表!$C$5*LN($L38+$M38))</f>
        <v>0.502828758259073</v>
      </c>
    </row>
    <row r="39" spans="3:15">
      <c r="C39" s="2">
        <f t="shared" si="23"/>
        <v>1000</v>
      </c>
      <c r="D39" s="3">
        <v>38</v>
      </c>
      <c r="E39" s="2">
        <f t="shared" si="24"/>
        <v>400</v>
      </c>
      <c r="F39" s="2">
        <f t="shared" si="25"/>
        <v>20</v>
      </c>
      <c r="G39" s="4">
        <f>1/(参数表!$C$3*LOG($C39+1))+1/(LN($D39+1))+1/(参数表!$C$5*LN($E39+$F39))</f>
        <v>0.480174991385283</v>
      </c>
      <c r="H39" s="1">
        <f t="shared" si="22"/>
        <v>0.480174991385283</v>
      </c>
      <c r="J39" s="5">
        <v>38</v>
      </c>
      <c r="K39">
        <f t="shared" si="19"/>
        <v>100</v>
      </c>
      <c r="L39">
        <f t="shared" si="20"/>
        <v>400</v>
      </c>
      <c r="M39">
        <f t="shared" si="21"/>
        <v>20</v>
      </c>
      <c r="N39" s="6">
        <f>1/(LOG($J39+1,2))+1/(参数表!$C$3*LOG($K39+1))+1/(参数表!$C$5*LN($L39+$M39))</f>
        <v>0.417121540033449</v>
      </c>
      <c r="O39" s="7">
        <f>1/(LN($J39+1))+1/(参数表!$C$3*LOG($K39+1))+1/(参数表!$C$5*LN($L39+$M39))</f>
        <v>0.500879600925977</v>
      </c>
    </row>
    <row r="40" spans="3:15">
      <c r="C40" s="2">
        <f t="shared" si="23"/>
        <v>1000</v>
      </c>
      <c r="D40" s="3">
        <v>39</v>
      </c>
      <c r="E40" s="2">
        <f t="shared" si="24"/>
        <v>400</v>
      </c>
      <c r="F40" s="2">
        <f t="shared" si="25"/>
        <v>20</v>
      </c>
      <c r="G40" s="4">
        <f>1/(参数表!$C$3*LOG($C40+1))+1/(LN($D40+1))+1/(参数表!$C$5*LN($E40+$F40))</f>
        <v>0.478301601657702</v>
      </c>
      <c r="H40" s="1">
        <f t="shared" si="22"/>
        <v>0.478301601657702</v>
      </c>
      <c r="J40" s="5">
        <v>39</v>
      </c>
      <c r="K40">
        <f t="shared" si="19"/>
        <v>100</v>
      </c>
      <c r="L40">
        <f t="shared" si="20"/>
        <v>400</v>
      </c>
      <c r="M40">
        <f t="shared" si="21"/>
        <v>20</v>
      </c>
      <c r="N40" s="6">
        <f>1/(LOG($J40+1,2))+1/(参数表!$C$3*LOG($K40+1))+1/(参数表!$C$5*LN($L40+$M40))</f>
        <v>0.415823005225687</v>
      </c>
      <c r="O40" s="7">
        <f>1/(LN($J40+1))+1/(参数表!$C$3*LOG($K40+1))+1/(参数表!$C$5*LN($L40+$M40))</f>
        <v>0.499006211198396</v>
      </c>
    </row>
    <row r="41" spans="3:15">
      <c r="C41" s="2">
        <f t="shared" si="23"/>
        <v>1000</v>
      </c>
      <c r="D41" s="3">
        <v>40</v>
      </c>
      <c r="E41" s="2">
        <f t="shared" si="24"/>
        <v>400</v>
      </c>
      <c r="F41" s="2">
        <f t="shared" si="25"/>
        <v>20</v>
      </c>
      <c r="G41" s="4">
        <f>1/(参数表!$C$3*LOG($C41+1))+1/(LN($D41+1))+1/(参数表!$C$5*LN($E41+$F41))</f>
        <v>0.476499079040276</v>
      </c>
      <c r="H41" s="1">
        <f t="shared" si="22"/>
        <v>0.476499079040276</v>
      </c>
      <c r="J41" s="5">
        <v>40</v>
      </c>
      <c r="K41">
        <f t="shared" si="19"/>
        <v>100</v>
      </c>
      <c r="L41">
        <f t="shared" si="20"/>
        <v>400</v>
      </c>
      <c r="M41">
        <f t="shared" si="21"/>
        <v>20</v>
      </c>
      <c r="N41" s="6">
        <f>1/(LOG($J41+1,2))+1/(参数表!$C$3*LOG($K41+1))+1/(参数表!$C$5*LN($L41+$M41))</f>
        <v>0.414573591755523</v>
      </c>
      <c r="O41" s="7">
        <f>1/(LN($J41+1))+1/(参数表!$C$3*LOG($K41+1))+1/(参数表!$C$5*LN($L41+$M41))</f>
        <v>0.49720368858097</v>
      </c>
    </row>
    <row r="42" spans="3:15">
      <c r="C42" s="2">
        <f t="shared" si="23"/>
        <v>1000</v>
      </c>
      <c r="D42" s="3">
        <v>41</v>
      </c>
      <c r="E42" s="2">
        <f t="shared" si="24"/>
        <v>400</v>
      </c>
      <c r="F42" s="2">
        <f t="shared" si="25"/>
        <v>20</v>
      </c>
      <c r="G42" s="4">
        <f>1/(参数表!$C$3*LOG($C42+1))+1/(LN($D42+1))+1/(参数表!$C$5*LN($E42+$F42))</f>
        <v>0.474762957394939</v>
      </c>
      <c r="H42" s="1">
        <f t="shared" si="22"/>
        <v>0.474762957394939</v>
      </c>
      <c r="J42" s="5">
        <v>41</v>
      </c>
      <c r="K42">
        <f t="shared" si="19"/>
        <v>100</v>
      </c>
      <c r="L42">
        <f t="shared" si="20"/>
        <v>400</v>
      </c>
      <c r="M42">
        <f t="shared" si="21"/>
        <v>20</v>
      </c>
      <c r="N42" s="6">
        <f>1/(LOG($J42+1,2))+1/(参数表!$C$3*LOG($K42+1))+1/(参数表!$C$5*LN($L42+$M42))</f>
        <v>0.413370203931948</v>
      </c>
      <c r="O42" s="7">
        <f>1/(LN($J42+1))+1/(参数表!$C$3*LOG($K42+1))+1/(参数表!$C$5*LN($L42+$M42))</f>
        <v>0.495467566935633</v>
      </c>
    </row>
    <row r="43" spans="3:15">
      <c r="C43" s="2">
        <f t="shared" si="23"/>
        <v>1000</v>
      </c>
      <c r="D43" s="3">
        <v>42</v>
      </c>
      <c r="E43" s="2">
        <f t="shared" si="24"/>
        <v>400</v>
      </c>
      <c r="F43" s="2">
        <f t="shared" si="25"/>
        <v>20</v>
      </c>
      <c r="G43" s="4">
        <f>1/(参数表!$C$3*LOG($C43+1))+1/(LN($D43+1))+1/(参数表!$C$5*LN($E43+$F43))</f>
        <v>0.473089156650737</v>
      </c>
      <c r="H43" s="1">
        <f t="shared" si="22"/>
        <v>0.473089156650737</v>
      </c>
      <c r="J43" s="5">
        <v>42</v>
      </c>
      <c r="K43">
        <f t="shared" ref="K43:K52" si="26">$A$7</f>
        <v>100</v>
      </c>
      <c r="L43">
        <f t="shared" ref="L43:L52" si="27">$A$4</f>
        <v>400</v>
      </c>
      <c r="M43">
        <f t="shared" ref="M43:M52" si="28">$A$5</f>
        <v>20</v>
      </c>
      <c r="N43" s="6">
        <f>1/(LOG($J43+1,2))+1/(参数表!$C$3*LOG($K43+1))+1/(参数表!$C$5*LN($L43+$M43))</f>
        <v>0.412210013665285</v>
      </c>
      <c r="O43" s="7">
        <f>1/(LN($J43+1))+1/(参数表!$C$3*LOG($K43+1))+1/(参数表!$C$5*LN($L43+$M43))</f>
        <v>0.493793766191431</v>
      </c>
    </row>
    <row r="44" spans="3:15">
      <c r="C44" s="2">
        <f t="shared" si="23"/>
        <v>1000</v>
      </c>
      <c r="D44" s="3">
        <v>43</v>
      </c>
      <c r="E44" s="2">
        <f t="shared" si="24"/>
        <v>400</v>
      </c>
      <c r="F44" s="2">
        <f t="shared" si="25"/>
        <v>20</v>
      </c>
      <c r="G44" s="4">
        <f>1/(参数表!$C$3*LOG($C44+1))+1/(LN($D44+1))+1/(参数表!$C$5*LN($E44+$F44))</f>
        <v>0.471473940912331</v>
      </c>
      <c r="H44" s="1">
        <f t="shared" si="22"/>
        <v>0.471473940912331</v>
      </c>
      <c r="J44" s="5">
        <v>43</v>
      </c>
      <c r="K44">
        <f t="shared" si="26"/>
        <v>100</v>
      </c>
      <c r="L44">
        <f t="shared" si="27"/>
        <v>400</v>
      </c>
      <c r="M44">
        <f t="shared" si="28"/>
        <v>20</v>
      </c>
      <c r="N44" s="6">
        <f>1/(LOG($J44+1,2))+1/(参数表!$C$3*LOG($K44+1))+1/(参数表!$C$5*LN($L44+$M44))</f>
        <v>0.411090431430213</v>
      </c>
      <c r="O44" s="7">
        <f>1/(LN($J44+1))+1/(参数表!$C$3*LOG($K44+1))+1/(参数表!$C$5*LN($L44+$M44))</f>
        <v>0.492178550453025</v>
      </c>
    </row>
    <row r="45" spans="3:15">
      <c r="C45" s="2">
        <f t="shared" si="23"/>
        <v>1000</v>
      </c>
      <c r="D45" s="3">
        <v>44</v>
      </c>
      <c r="E45" s="2">
        <f t="shared" si="24"/>
        <v>400</v>
      </c>
      <c r="F45" s="2">
        <f t="shared" si="25"/>
        <v>20</v>
      </c>
      <c r="G45" s="4">
        <f>1/(参数表!$C$3*LOG($C45+1))+1/(LN($D45+1))+1/(参数表!$C$5*LN($E45+$F45))</f>
        <v>0.469913881989748</v>
      </c>
      <c r="H45" s="1">
        <f t="shared" si="22"/>
        <v>0.469913881989748</v>
      </c>
      <c r="J45" s="5">
        <v>44</v>
      </c>
      <c r="K45">
        <f t="shared" si="26"/>
        <v>100</v>
      </c>
      <c r="L45">
        <f t="shared" si="27"/>
        <v>400</v>
      </c>
      <c r="M45">
        <f t="shared" si="28"/>
        <v>20</v>
      </c>
      <c r="N45" s="6">
        <f>1/(LOG($J45+1,2))+1/(参数表!$C$3*LOG($K45+1))+1/(参数表!$C$5*LN($L45+$M45))</f>
        <v>0.410009080986518</v>
      </c>
      <c r="O45" s="7">
        <f>1/(LN($J45+1))+1/(参数表!$C$3*LOG($K45+1))+1/(参数表!$C$5*LN($L45+$M45))</f>
        <v>0.490618491530442</v>
      </c>
    </row>
    <row r="46" spans="3:15">
      <c r="C46" s="2">
        <f t="shared" ref="C46:C55" si="29">$A$3</f>
        <v>1000</v>
      </c>
      <c r="D46" s="3">
        <v>45</v>
      </c>
      <c r="E46" s="2">
        <f t="shared" ref="E46:E55" si="30">$A$4</f>
        <v>400</v>
      </c>
      <c r="F46" s="2">
        <f t="shared" ref="F46:F55" si="31">$A$5</f>
        <v>20</v>
      </c>
      <c r="G46" s="4">
        <f>1/(参数表!$C$3*LOG($C46+1))+1/(LN($D46+1))+1/(参数表!$C$5*LN($E46+$F46))</f>
        <v>0.46840582754011</v>
      </c>
      <c r="H46" s="1">
        <f t="shared" si="22"/>
        <v>0.46840582754011</v>
      </c>
      <c r="J46" s="5">
        <v>45</v>
      </c>
      <c r="K46">
        <f t="shared" si="26"/>
        <v>100</v>
      </c>
      <c r="L46">
        <f t="shared" si="27"/>
        <v>400</v>
      </c>
      <c r="M46">
        <f t="shared" si="28"/>
        <v>20</v>
      </c>
      <c r="N46" s="6">
        <f>1/(LOG($J46+1,2))+1/(参数表!$C$3*LOG($K46+1))+1/(参数表!$C$5*LN($L46+$M46))</f>
        <v>0.408963777296619</v>
      </c>
      <c r="O46" s="7">
        <f>1/(LN($J46+1))+1/(参数表!$C$3*LOG($K46+1))+1/(参数表!$C$5*LN($L46+$M46))</f>
        <v>0.489110437080803</v>
      </c>
    </row>
    <row r="47" spans="3:15">
      <c r="C47" s="2">
        <f t="shared" si="29"/>
        <v>1000</v>
      </c>
      <c r="D47" s="3">
        <v>46</v>
      </c>
      <c r="E47" s="2">
        <f t="shared" si="30"/>
        <v>400</v>
      </c>
      <c r="F47" s="2">
        <f t="shared" si="31"/>
        <v>20</v>
      </c>
      <c r="G47" s="4">
        <f>1/(参数表!$C$3*LOG($C47+1))+1/(LN($D47+1))+1/(参数表!$C$5*LN($E47+$F47))</f>
        <v>0.466946873148157</v>
      </c>
      <c r="H47" s="1">
        <f t="shared" si="22"/>
        <v>0.466946873148157</v>
      </c>
      <c r="J47" s="5">
        <v>46</v>
      </c>
      <c r="K47">
        <f t="shared" si="26"/>
        <v>100</v>
      </c>
      <c r="L47">
        <f t="shared" si="27"/>
        <v>400</v>
      </c>
      <c r="M47">
        <f t="shared" si="28"/>
        <v>20</v>
      </c>
      <c r="N47" s="6">
        <f>1/(LOG($J47+1,2))+1/(参数表!$C$3*LOG($K47+1))+1/(参数表!$C$5*LN($L47+$M47))</f>
        <v>0.407952507173272</v>
      </c>
      <c r="O47" s="7">
        <f>1/(LN($J47+1))+1/(参数表!$C$3*LOG($K47+1))+1/(参数表!$C$5*LN($L47+$M47))</f>
        <v>0.487651482688851</v>
      </c>
    </row>
    <row r="48" spans="3:15">
      <c r="C48" s="2">
        <f t="shared" si="29"/>
        <v>1000</v>
      </c>
      <c r="D48" s="3">
        <v>47</v>
      </c>
      <c r="E48" s="2">
        <f t="shared" si="30"/>
        <v>400</v>
      </c>
      <c r="F48" s="2">
        <f t="shared" si="31"/>
        <v>20</v>
      </c>
      <c r="G48" s="4">
        <f>1/(参数表!$C$3*LOG($C48+1))+1/(LN($D48+1))+1/(参数表!$C$5*LN($E48+$F48))</f>
        <v>0.465534337783214</v>
      </c>
      <c r="H48" s="1">
        <f t="shared" si="22"/>
        <v>0.465534337783214</v>
      </c>
      <c r="J48" s="5">
        <v>47</v>
      </c>
      <c r="K48">
        <f t="shared" si="26"/>
        <v>100</v>
      </c>
      <c r="L48">
        <f t="shared" si="27"/>
        <v>400</v>
      </c>
      <c r="M48">
        <f t="shared" si="28"/>
        <v>20</v>
      </c>
      <c r="N48" s="6">
        <f>1/(LOG($J48+1,2))+1/(参数表!$C$3*LOG($K48+1))+1/(参数表!$C$5*LN($L48+$M48))</f>
        <v>0.406973412267621</v>
      </c>
      <c r="O48" s="7">
        <f>1/(LN($J48+1))+1/(参数表!$C$3*LOG($K48+1))+1/(参数表!$C$5*LN($L48+$M48))</f>
        <v>0.486238947323908</v>
      </c>
    </row>
    <row r="49" spans="3:15">
      <c r="C49" s="2">
        <f t="shared" si="29"/>
        <v>1000</v>
      </c>
      <c r="D49" s="3">
        <v>48</v>
      </c>
      <c r="E49" s="2">
        <f t="shared" si="30"/>
        <v>400</v>
      </c>
      <c r="F49" s="2">
        <f t="shared" si="31"/>
        <v>20</v>
      </c>
      <c r="G49" s="4">
        <f>1/(参数表!$C$3*LOG($C49+1))+1/(LN($D49+1))+1/(参数表!$C$5*LN($E49+$F49))</f>
        <v>0.464165742160761</v>
      </c>
      <c r="H49" s="1">
        <f t="shared" si="22"/>
        <v>0.464165742160761</v>
      </c>
      <c r="J49" s="5">
        <v>48</v>
      </c>
      <c r="K49">
        <f t="shared" si="26"/>
        <v>100</v>
      </c>
      <c r="L49">
        <f t="shared" si="27"/>
        <v>400</v>
      </c>
      <c r="M49">
        <f t="shared" si="28"/>
        <v>20</v>
      </c>
      <c r="N49" s="6">
        <f>1/(LOG($J49+1,2))+1/(参数表!$C$3*LOG($K49+1))+1/(参数表!$C$5*LN($L49+$M49))</f>
        <v>0.40602477407059</v>
      </c>
      <c r="O49" s="7">
        <f>1/(LN($J49+1))+1/(参数表!$C$3*LOG($K49+1))+1/(参数表!$C$5*LN($L49+$M49))</f>
        <v>0.484870351701455</v>
      </c>
    </row>
    <row r="50" spans="3:15">
      <c r="C50" s="2">
        <f t="shared" si="29"/>
        <v>1000</v>
      </c>
      <c r="D50" s="3">
        <v>49</v>
      </c>
      <c r="E50" s="2">
        <f t="shared" si="30"/>
        <v>400</v>
      </c>
      <c r="F50" s="2">
        <f t="shared" si="31"/>
        <v>20</v>
      </c>
      <c r="G50" s="4">
        <f>1/(参数表!$C$3*LOG($C50+1))+1/(LN($D50+1))+1/(参数表!$C$5*LN($E50+$F50))</f>
        <v>0.462838789611217</v>
      </c>
      <c r="H50" s="1">
        <f t="shared" si="22"/>
        <v>0.462838789611217</v>
      </c>
      <c r="J50" s="5">
        <v>49</v>
      </c>
      <c r="K50">
        <f t="shared" si="26"/>
        <v>100</v>
      </c>
      <c r="L50">
        <f t="shared" si="27"/>
        <v>400</v>
      </c>
      <c r="M50">
        <f t="shared" si="28"/>
        <v>20</v>
      </c>
      <c r="N50" s="6">
        <f>1/(LOG($J50+1,2))+1/(参数表!$C$3*LOG($K50+1))+1/(参数表!$C$5*LN($L50+$M50))</f>
        <v>0.405105000652137</v>
      </c>
      <c r="O50" s="7">
        <f>1/(LN($J50+1))+1/(参数表!$C$3*LOG($K50+1))+1/(参数表!$C$5*LN($L50+$M50))</f>
        <v>0.483543399151911</v>
      </c>
    </row>
    <row r="51" spans="3:15">
      <c r="C51" s="2">
        <f t="shared" si="29"/>
        <v>1000</v>
      </c>
      <c r="D51" s="3">
        <v>50</v>
      </c>
      <c r="E51" s="2">
        <f t="shared" si="30"/>
        <v>400</v>
      </c>
      <c r="F51" s="2">
        <f t="shared" si="31"/>
        <v>20</v>
      </c>
      <c r="G51" s="4">
        <f>1/(参数表!$C$3*LOG($C51+1))+1/(LN($D51+1))+1/(参数表!$C$5*LN($E51+$F51))</f>
        <v>0.461551349119928</v>
      </c>
      <c r="H51" s="1">
        <f t="shared" si="22"/>
        <v>0.461551349119928</v>
      </c>
      <c r="J51" s="5">
        <v>50</v>
      </c>
      <c r="K51">
        <f t="shared" si="26"/>
        <v>100</v>
      </c>
      <c r="L51">
        <f t="shared" si="27"/>
        <v>400</v>
      </c>
      <c r="M51">
        <f t="shared" si="28"/>
        <v>20</v>
      </c>
      <c r="N51" s="6">
        <f>1/(LOG($J51+1,2))+1/(参数表!$C$3*LOG($K51+1))+1/(参数表!$C$5*LN($L51+$M51))</f>
        <v>0.404212614905461</v>
      </c>
      <c r="O51" s="7">
        <f>1/(LN($J51+1))+1/(参数表!$C$3*LOG($K51+1))+1/(参数表!$C$5*LN($L51+$M51))</f>
        <v>0.482255958660622</v>
      </c>
    </row>
    <row r="52" spans="3:15">
      <c r="C52" s="2">
        <f t="shared" si="29"/>
        <v>1000</v>
      </c>
      <c r="D52" s="3">
        <v>51</v>
      </c>
      <c r="E52" s="2">
        <f t="shared" si="30"/>
        <v>400</v>
      </c>
      <c r="F52" s="2">
        <f t="shared" si="31"/>
        <v>20</v>
      </c>
      <c r="G52" s="4">
        <f>1/(参数表!$C$3*LOG($C52+1))+1/(LN($D52+1))+1/(参数表!$C$5*LN($E52+$F52))</f>
        <v>0.460301440253202</v>
      </c>
      <c r="H52" s="1">
        <f t="shared" si="22"/>
        <v>0.460301440253202</v>
      </c>
      <c r="J52" s="5">
        <v>51</v>
      </c>
      <c r="K52">
        <f t="shared" si="26"/>
        <v>100</v>
      </c>
      <c r="L52">
        <f t="shared" si="27"/>
        <v>400</v>
      </c>
      <c r="M52">
        <f t="shared" si="28"/>
        <v>20</v>
      </c>
      <c r="N52" s="6">
        <f>1/(LOG($J52+1,2))+1/(参数表!$C$3*LOG($K52+1))+1/(参数表!$C$5*LN($L52+$M52))</f>
        <v>0.403346244098534</v>
      </c>
      <c r="O52" s="7">
        <f>1/(LN($J52+1))+1/(参数表!$C$3*LOG($K52+1))+1/(参数表!$C$5*LN($L52+$M52))</f>
        <v>0.481006049793896</v>
      </c>
    </row>
    <row r="53" spans="3:15">
      <c r="C53" s="2">
        <f t="shared" si="29"/>
        <v>1000</v>
      </c>
      <c r="D53" s="3">
        <v>52</v>
      </c>
      <c r="E53" s="2">
        <f t="shared" si="30"/>
        <v>400</v>
      </c>
      <c r="F53" s="2">
        <f t="shared" si="31"/>
        <v>20</v>
      </c>
      <c r="G53" s="4">
        <f>1/(参数表!$C$3*LOG($C53+1))+1/(LN($D53+1))+1/(参数表!$C$5*LN($E53+$F53))</f>
        <v>0.459087219727585</v>
      </c>
      <c r="H53" s="1">
        <f t="shared" si="22"/>
        <v>0.459087219727585</v>
      </c>
      <c r="J53" s="5">
        <v>52</v>
      </c>
      <c r="K53">
        <f t="shared" ref="K53:K62" si="32">$A$7</f>
        <v>100</v>
      </c>
      <c r="L53">
        <f t="shared" ref="L53:L62" si="33">$A$4</f>
        <v>400</v>
      </c>
      <c r="M53">
        <f t="shared" ref="M53:M62" si="34">$A$5</f>
        <v>20</v>
      </c>
      <c r="N53" s="6">
        <f>1/(LOG($J53+1,2))+1/(参数表!$C$3*LOG($K53+1))+1/(参数表!$C$5*LN($L53+$M53))</f>
        <v>0.402504610564624</v>
      </c>
      <c r="O53" s="7">
        <f>1/(LN($J53+1))+1/(参数表!$C$3*LOG($K53+1))+1/(参数表!$C$5*LN($L53+$M53))</f>
        <v>0.479791829268279</v>
      </c>
    </row>
    <row r="54" spans="3:15">
      <c r="C54" s="2">
        <f t="shared" si="29"/>
        <v>1000</v>
      </c>
      <c r="D54" s="3">
        <v>53</v>
      </c>
      <c r="E54" s="2">
        <f t="shared" si="30"/>
        <v>400</v>
      </c>
      <c r="F54" s="2">
        <f t="shared" si="31"/>
        <v>20</v>
      </c>
      <c r="G54" s="4">
        <f>1/(参数表!$C$3*LOG($C54+1))+1/(LN($D54+1))+1/(参数表!$C$5*LN($E54+$F54))</f>
        <v>0.457906969414882</v>
      </c>
      <c r="H54" s="1">
        <f t="shared" si="22"/>
        <v>0.457906969414882</v>
      </c>
      <c r="J54" s="5">
        <v>53</v>
      </c>
      <c r="K54">
        <f t="shared" si="32"/>
        <v>100</v>
      </c>
      <c r="L54">
        <f t="shared" si="33"/>
        <v>400</v>
      </c>
      <c r="M54">
        <f t="shared" si="34"/>
        <v>20</v>
      </c>
      <c r="N54" s="6">
        <f>1/(LOG($J54+1,2))+1/(参数表!$C$3*LOG($K54+1))+1/(参数表!$C$5*LN($L54+$M54))</f>
        <v>0.401686523388019</v>
      </c>
      <c r="O54" s="7">
        <f>1/(LN($J54+1))+1/(参数表!$C$3*LOG($K54+1))+1/(参数表!$C$5*LN($L54+$M54))</f>
        <v>0.478611578955576</v>
      </c>
    </row>
    <row r="55" spans="3:15">
      <c r="C55" s="2">
        <f t="shared" si="29"/>
        <v>1000</v>
      </c>
      <c r="D55" s="3">
        <v>54</v>
      </c>
      <c r="E55" s="2">
        <f t="shared" si="30"/>
        <v>400</v>
      </c>
      <c r="F55" s="2">
        <f t="shared" si="31"/>
        <v>20</v>
      </c>
      <c r="G55" s="4">
        <f>1/(参数表!$C$3*LOG($C55+1))+1/(LN($D55+1))+1/(参数表!$C$5*LN($E55+$F55))</f>
        <v>0.456759085605097</v>
      </c>
      <c r="H55" s="1">
        <f t="shared" si="22"/>
        <v>0.456759085605097</v>
      </c>
      <c r="J55" s="5">
        <v>54</v>
      </c>
      <c r="K55">
        <f t="shared" si="32"/>
        <v>100</v>
      </c>
      <c r="L55">
        <f t="shared" si="33"/>
        <v>400</v>
      </c>
      <c r="M55">
        <f t="shared" si="34"/>
        <v>20</v>
      </c>
      <c r="N55" s="6">
        <f>1/(LOG($J55+1,2))+1/(参数表!$C$3*LOG($K55+1))+1/(参数表!$C$5*LN($L55+$M55))</f>
        <v>0.400890870961656</v>
      </c>
      <c r="O55" s="7">
        <f>1/(LN($J55+1))+1/(参数表!$C$3*LOG($K55+1))+1/(参数表!$C$5*LN($L55+$M55))</f>
        <v>0.477463695145791</v>
      </c>
    </row>
    <row r="56" spans="3:15">
      <c r="C56" s="2">
        <f t="shared" ref="C56:C65" si="35">$A$3</f>
        <v>1000</v>
      </c>
      <c r="D56" s="3">
        <v>55</v>
      </c>
      <c r="E56" s="2">
        <f t="shared" ref="E56:E65" si="36">$A$4</f>
        <v>400</v>
      </c>
      <c r="F56" s="2">
        <f t="shared" ref="F56:F65" si="37">$A$5</f>
        <v>20</v>
      </c>
      <c r="G56" s="4">
        <f>1/(参数表!$C$3*LOG($C56+1))+1/(LN($D56+1))+1/(参数表!$C$5*LN($E56+$F56))</f>
        <v>0.455642069374355</v>
      </c>
      <c r="H56" s="1">
        <f t="shared" si="22"/>
        <v>0.455642069374355</v>
      </c>
      <c r="J56" s="5">
        <v>55</v>
      </c>
      <c r="K56">
        <f t="shared" si="32"/>
        <v>100</v>
      </c>
      <c r="L56">
        <f t="shared" si="33"/>
        <v>400</v>
      </c>
      <c r="M56">
        <f t="shared" si="34"/>
        <v>20</v>
      </c>
      <c r="N56" s="6">
        <f>1/(LOG($J56+1,2))+1/(参数表!$C$3*LOG($K56+1))+1/(参数表!$C$5*LN($L56+$M56))</f>
        <v>0.400116614310677</v>
      </c>
      <c r="O56" s="7">
        <f>1/(LN($J56+1))+1/(参数表!$C$3*LOG($K56+1))+1/(参数表!$C$5*LN($L56+$M56))</f>
        <v>0.476346678915048</v>
      </c>
    </row>
    <row r="57" spans="3:15">
      <c r="C57" s="2">
        <f t="shared" si="35"/>
        <v>1000</v>
      </c>
      <c r="D57" s="3">
        <v>56</v>
      </c>
      <c r="E57" s="2">
        <f t="shared" si="36"/>
        <v>400</v>
      </c>
      <c r="F57" s="2">
        <f t="shared" si="37"/>
        <v>20</v>
      </c>
      <c r="G57" s="4">
        <f>1/(参数表!$C$3*LOG($C57+1))+1/(LN($D57+1))+1/(参数表!$C$5*LN($E57+$F57))</f>
        <v>0.454554517925937</v>
      </c>
      <c r="H57" s="1">
        <f t="shared" si="22"/>
        <v>0.454554517925937</v>
      </c>
      <c r="J57" s="5">
        <v>56</v>
      </c>
      <c r="K57">
        <f t="shared" si="32"/>
        <v>100</v>
      </c>
      <c r="L57">
        <f t="shared" si="33"/>
        <v>400</v>
      </c>
      <c r="M57">
        <f t="shared" si="34"/>
        <v>20</v>
      </c>
      <c r="N57" s="6">
        <f>1/(LOG($J57+1,2))+1/(参数表!$C$3*LOG($K57+1))+1/(参数表!$C$5*LN($L57+$M57))</f>
        <v>0.399362781090493</v>
      </c>
      <c r="O57" s="7">
        <f>1/(LN($J57+1))+1/(参数表!$C$3*LOG($K57+1))+1/(参数表!$C$5*LN($L57+$M57))</f>
        <v>0.475259127466631</v>
      </c>
    </row>
    <row r="58" spans="3:15">
      <c r="C58" s="2">
        <f t="shared" si="35"/>
        <v>1000</v>
      </c>
      <c r="D58" s="3">
        <v>57</v>
      </c>
      <c r="E58" s="2">
        <f t="shared" si="36"/>
        <v>400</v>
      </c>
      <c r="F58" s="2">
        <f t="shared" si="37"/>
        <v>20</v>
      </c>
      <c r="G58" s="4">
        <f>1/(参数表!$C$3*LOG($C58+1))+1/(LN($D58+1))+1/(参数表!$C$5*LN($E58+$F58))</f>
        <v>0.45349511679038</v>
      </c>
      <c r="H58" s="1">
        <f t="shared" si="22"/>
        <v>0.45349511679038</v>
      </c>
      <c r="J58" s="5">
        <v>57</v>
      </c>
      <c r="K58">
        <f t="shared" si="32"/>
        <v>100</v>
      </c>
      <c r="L58">
        <f t="shared" si="33"/>
        <v>400</v>
      </c>
      <c r="M58">
        <f t="shared" si="34"/>
        <v>20</v>
      </c>
      <c r="N58" s="6">
        <f>1/(LOG($J58+1,2))+1/(参数表!$C$3*LOG($K58+1))+1/(参数表!$C$5*LN($L58+$M58))</f>
        <v>0.398628460180299</v>
      </c>
      <c r="O58" s="7">
        <f>1/(LN($J58+1))+1/(参数表!$C$3*LOG($K58+1))+1/(参数表!$C$5*LN($L58+$M58))</f>
        <v>0.474199726331074</v>
      </c>
    </row>
    <row r="59" spans="3:15">
      <c r="C59" s="2">
        <f t="shared" si="35"/>
        <v>1000</v>
      </c>
      <c r="D59" s="3">
        <v>58</v>
      </c>
      <c r="E59" s="2">
        <f t="shared" si="36"/>
        <v>400</v>
      </c>
      <c r="F59" s="2">
        <f t="shared" si="37"/>
        <v>20</v>
      </c>
      <c r="G59" s="4">
        <f>1/(参数表!$C$3*LOG($C59+1))+1/(LN($D59+1))+1/(参数表!$C$5*LN($E59+$F59))</f>
        <v>0.452462632785716</v>
      </c>
      <c r="H59" s="1">
        <f t="shared" si="22"/>
        <v>0.452462632785716</v>
      </c>
      <c r="J59" s="5">
        <v>58</v>
      </c>
      <c r="K59">
        <f t="shared" si="32"/>
        <v>100</v>
      </c>
      <c r="L59">
        <f t="shared" si="33"/>
        <v>400</v>
      </c>
      <c r="M59">
        <f t="shared" si="34"/>
        <v>20</v>
      </c>
      <c r="N59" s="6">
        <f>1/(LOG($J59+1,2))+1/(参数表!$C$3*LOG($K59+1))+1/(参数表!$C$5*LN($L59+$M59))</f>
        <v>0.397912796803493</v>
      </c>
      <c r="O59" s="7">
        <f>1/(LN($J59+1))+1/(参数表!$C$3*LOG($K59+1))+1/(参数表!$C$5*LN($L59+$M59))</f>
        <v>0.47316724232641</v>
      </c>
    </row>
    <row r="60" spans="3:15">
      <c r="C60" s="2">
        <f t="shared" si="35"/>
        <v>1000</v>
      </c>
      <c r="D60" s="3">
        <v>59</v>
      </c>
      <c r="E60" s="2">
        <f t="shared" si="36"/>
        <v>400</v>
      </c>
      <c r="F60" s="2">
        <f t="shared" si="37"/>
        <v>20</v>
      </c>
      <c r="G60" s="4">
        <f>1/(参数表!$C$3*LOG($C60+1))+1/(LN($D60+1))+1/(参数表!$C$5*LN($E60+$F60))</f>
        <v>0.451455907651858</v>
      </c>
      <c r="H60" s="1">
        <f t="shared" si="22"/>
        <v>0.451455907651858</v>
      </c>
      <c r="J60" s="5">
        <v>59</v>
      </c>
      <c r="K60">
        <f t="shared" si="32"/>
        <v>100</v>
      </c>
      <c r="L60">
        <f t="shared" si="33"/>
        <v>400</v>
      </c>
      <c r="M60">
        <f t="shared" si="34"/>
        <v>20</v>
      </c>
      <c r="N60" s="6">
        <f>1/(LOG($J60+1,2))+1/(参数表!$C$3*LOG($K60+1))+1/(参数表!$C$5*LN($L60+$M60))</f>
        <v>0.397214988115361</v>
      </c>
      <c r="O60" s="7">
        <f>1/(LN($J60+1))+1/(参数表!$C$3*LOG($K60+1))+1/(参数表!$C$5*LN($L60+$M60))</f>
        <v>0.472160517192552</v>
      </c>
    </row>
    <row r="61" spans="3:15">
      <c r="C61" s="2">
        <f t="shared" si="35"/>
        <v>1000</v>
      </c>
      <c r="D61" s="3">
        <v>60</v>
      </c>
      <c r="E61" s="2">
        <f t="shared" si="36"/>
        <v>400</v>
      </c>
      <c r="F61" s="2">
        <f t="shared" si="37"/>
        <v>20</v>
      </c>
      <c r="G61" s="4">
        <f>1/(参数表!$C$3*LOG($C61+1))+1/(LN($D61+1))+1/(参数表!$C$5*LN($E61+$F61))</f>
        <v>0.45047385228415</v>
      </c>
      <c r="H61" s="1">
        <f t="shared" si="22"/>
        <v>0.45047385228415</v>
      </c>
      <c r="J61" s="5">
        <v>60</v>
      </c>
      <c r="K61">
        <f t="shared" si="32"/>
        <v>100</v>
      </c>
      <c r="L61">
        <f t="shared" si="33"/>
        <v>400</v>
      </c>
      <c r="M61">
        <f t="shared" si="34"/>
        <v>20</v>
      </c>
      <c r="N61" s="6">
        <f>1/(LOG($J61+1,2))+1/(参数表!$C$3*LOG($K61+1))+1/(参数表!$C$5*LN($L61+$M61))</f>
        <v>0.39653427920608</v>
      </c>
      <c r="O61" s="7">
        <f>1/(LN($J61+1))+1/(参数表!$C$3*LOG($K61+1))+1/(参数表!$C$5*LN($L61+$M61))</f>
        <v>0.471178461824844</v>
      </c>
    </row>
    <row r="62" spans="3:15">
      <c r="C62" s="2">
        <f t="shared" si="35"/>
        <v>1000</v>
      </c>
      <c r="D62" s="3">
        <v>61</v>
      </c>
      <c r="E62" s="2">
        <f t="shared" si="36"/>
        <v>400</v>
      </c>
      <c r="F62" s="2">
        <f t="shared" si="37"/>
        <v>20</v>
      </c>
      <c r="G62" s="4">
        <f>1/(参数表!$C$3*LOG($C62+1))+1/(LN($D62+1))+1/(参数表!$C$5*LN($E62+$F62))</f>
        <v>0.449515441500567</v>
      </c>
      <c r="H62" s="1">
        <f t="shared" si="22"/>
        <v>0.449515441500567</v>
      </c>
      <c r="J62" s="5">
        <v>61</v>
      </c>
      <c r="K62">
        <f t="shared" si="32"/>
        <v>100</v>
      </c>
      <c r="L62">
        <f t="shared" si="33"/>
        <v>400</v>
      </c>
      <c r="M62">
        <f t="shared" si="34"/>
        <v>20</v>
      </c>
      <c r="N62" s="6">
        <f>1/(LOG($J62+1,2))+1/(参数表!$C$3*LOG($K62+1))+1/(参数表!$C$5*LN($L62+$M62))</f>
        <v>0.395869959473621</v>
      </c>
      <c r="O62" s="7">
        <f>1/(LN($J62+1))+1/(参数表!$C$3*LOG($K62+1))+1/(参数表!$C$5*LN($L62+$M62))</f>
        <v>0.47022005104126</v>
      </c>
    </row>
    <row r="63" spans="3:15">
      <c r="C63" s="2">
        <f t="shared" si="35"/>
        <v>1000</v>
      </c>
      <c r="D63" s="3">
        <v>62</v>
      </c>
      <c r="E63" s="2">
        <f t="shared" si="36"/>
        <v>400</v>
      </c>
      <c r="F63" s="2">
        <f t="shared" si="37"/>
        <v>20</v>
      </c>
      <c r="G63" s="4">
        <f>1/(参数表!$C$3*LOG($C63+1))+1/(LN($D63+1))+1/(参数表!$C$5*LN($E63+$F63))</f>
        <v>0.44857970928516</v>
      </c>
      <c r="H63" s="1">
        <f t="shared" si="22"/>
        <v>0.44857970928516</v>
      </c>
      <c r="J63" s="5">
        <v>62</v>
      </c>
      <c r="K63">
        <f t="shared" ref="K63:K72" si="38">$A$7</f>
        <v>100</v>
      </c>
      <c r="L63">
        <f t="shared" ref="L63:L72" si="39">$A$4</f>
        <v>400</v>
      </c>
      <c r="M63">
        <f t="shared" ref="M63:M72" si="40">$A$5</f>
        <v>20</v>
      </c>
      <c r="N63" s="6">
        <f>1/(LOG($J63+1,2))+1/(参数表!$C$3*LOG($K63+1))+1/(参数表!$C$5*LN($L63+$M63))</f>
        <v>0.395221359326753</v>
      </c>
      <c r="O63" s="7">
        <f>1/(LN($J63+1))+1/(参数表!$C$3*LOG($K63+1))+1/(参数表!$C$5*LN($L63+$M63))</f>
        <v>0.469284318825854</v>
      </c>
    </row>
    <row r="64" spans="3:15">
      <c r="C64" s="2">
        <f t="shared" si="35"/>
        <v>1000</v>
      </c>
      <c r="D64" s="3">
        <v>63</v>
      </c>
      <c r="E64" s="2">
        <f t="shared" si="36"/>
        <v>400</v>
      </c>
      <c r="F64" s="2">
        <f t="shared" si="37"/>
        <v>20</v>
      </c>
      <c r="G64" s="4">
        <f>1/(参数表!$C$3*LOG($C64+1))+1/(LN($D64+1))+1/(参数表!$C$5*LN($E64+$F64))</f>
        <v>0.447665744457379</v>
      </c>
      <c r="H64" s="1">
        <f t="shared" si="22"/>
        <v>0.447665744457379</v>
      </c>
      <c r="J64" s="5">
        <v>63</v>
      </c>
      <c r="K64">
        <f t="shared" si="38"/>
        <v>100</v>
      </c>
      <c r="L64">
        <f t="shared" si="39"/>
        <v>400</v>
      </c>
      <c r="M64">
        <f t="shared" si="40"/>
        <v>20</v>
      </c>
      <c r="N64" s="6">
        <f>1/(LOG($J64+1,2))+1/(参数表!$C$3*LOG($K64+1))+1/(参数表!$C$5*LN($L64+$M64))</f>
        <v>0.394587847183246</v>
      </c>
      <c r="O64" s="7">
        <f>1/(LN($J64+1))+1/(参数表!$C$3*LOG($K64+1))+1/(参数表!$C$5*LN($L64+$M64))</f>
        <v>0.468370353998073</v>
      </c>
    </row>
    <row r="65" spans="3:15">
      <c r="C65" s="2">
        <f t="shared" si="35"/>
        <v>1000</v>
      </c>
      <c r="D65" s="3">
        <v>64</v>
      </c>
      <c r="E65" s="2">
        <f t="shared" si="36"/>
        <v>400</v>
      </c>
      <c r="F65" s="2">
        <f t="shared" si="37"/>
        <v>20</v>
      </c>
      <c r="G65" s="4">
        <f>1/(参数表!$C$3*LOG($C65+1))+1/(LN($D65+1))+1/(参数表!$C$5*LN($E65+$F65))</f>
        <v>0.446772686722904</v>
      </c>
      <c r="H65" s="1">
        <f t="shared" si="22"/>
        <v>0.446772686722904</v>
      </c>
      <c r="J65" s="5">
        <v>64</v>
      </c>
      <c r="K65">
        <f t="shared" si="38"/>
        <v>100</v>
      </c>
      <c r="L65">
        <f t="shared" si="39"/>
        <v>400</v>
      </c>
      <c r="M65">
        <f t="shared" si="40"/>
        <v>20</v>
      </c>
      <c r="N65" s="6">
        <f>1/(LOG($J65+1,2))+1/(参数表!$C$3*LOG($K65+1))+1/(参数表!$C$5*LN($L65+$M65))</f>
        <v>0.393968826732517</v>
      </c>
      <c r="O65" s="7">
        <f>1/(LN($J65+1))+1/(参数表!$C$3*LOG($K65+1))+1/(参数表!$C$5*LN($L65+$M65))</f>
        <v>0.467477296263598</v>
      </c>
    </row>
    <row r="66" spans="3:15">
      <c r="C66" s="2">
        <f t="shared" ref="C66:C75" si="41">$A$3</f>
        <v>1000</v>
      </c>
      <c r="D66" s="3">
        <v>65</v>
      </c>
      <c r="E66" s="2">
        <f t="shared" ref="E66:E75" si="42">$A$4</f>
        <v>400</v>
      </c>
      <c r="F66" s="2">
        <f t="shared" ref="F66:F75" si="43">$A$5</f>
        <v>20</v>
      </c>
      <c r="G66" s="4">
        <f>1/(参数表!$C$3*LOG($C66+1))+1/(LN($D66+1))+1/(参数表!$C$5*LN($E66+$F66))</f>
        <v>0.445899723066916</v>
      </c>
      <c r="H66" s="1">
        <f t="shared" si="22"/>
        <v>0.445899723066916</v>
      </c>
      <c r="J66" s="5">
        <v>65</v>
      </c>
      <c r="K66">
        <f t="shared" si="38"/>
        <v>100</v>
      </c>
      <c r="L66">
        <f t="shared" si="39"/>
        <v>400</v>
      </c>
      <c r="M66">
        <f t="shared" si="40"/>
        <v>20</v>
      </c>
      <c r="N66" s="6">
        <f>1/(LOG($J66+1,2))+1/(参数表!$C$3*LOG($K66+1))+1/(参数表!$C$5*LN($L66+$M66))</f>
        <v>0.393363734435638</v>
      </c>
      <c r="O66" s="7">
        <f>1/(LN($J66+1))+1/(参数表!$C$3*LOG($K66+1))+1/(参数表!$C$5*LN($L66+$M66))</f>
        <v>0.46660433260761</v>
      </c>
    </row>
    <row r="67" spans="3:15">
      <c r="C67" s="2">
        <f t="shared" si="41"/>
        <v>1000</v>
      </c>
      <c r="D67" s="3">
        <v>66</v>
      </c>
      <c r="E67" s="2">
        <f t="shared" si="42"/>
        <v>400</v>
      </c>
      <c r="F67" s="2">
        <f t="shared" si="43"/>
        <v>20</v>
      </c>
      <c r="G67" s="4">
        <f>1/(参数表!$C$3*LOG($C67+1))+1/(LN($D67+1))+1/(参数表!$C$5*LN($E67+$F67))</f>
        <v>0.445046084455243</v>
      </c>
      <c r="H67" s="1">
        <f t="shared" ref="H67:H101" si="44">G67</f>
        <v>0.445046084455243</v>
      </c>
      <c r="J67" s="5">
        <v>66</v>
      </c>
      <c r="K67">
        <f t="shared" si="38"/>
        <v>100</v>
      </c>
      <c r="L67">
        <f t="shared" si="39"/>
        <v>400</v>
      </c>
      <c r="M67">
        <f t="shared" si="40"/>
        <v>20</v>
      </c>
      <c r="N67" s="6">
        <f>1/(LOG($J67+1,2))+1/(参数表!$C$3*LOG($K67+1))+1/(参数表!$C$5*LN($L67+$M67))</f>
        <v>0.39277203723874</v>
      </c>
      <c r="O67" s="7">
        <f>1/(LN($J67+1))+1/(参数表!$C$3*LOG($K67+1))+1/(参数表!$C$5*LN($L67+$M67))</f>
        <v>0.465750693995937</v>
      </c>
    </row>
    <row r="68" spans="3:15">
      <c r="C68" s="2">
        <f t="shared" si="41"/>
        <v>1000</v>
      </c>
      <c r="D68" s="3">
        <v>67</v>
      </c>
      <c r="E68" s="2">
        <f t="shared" si="42"/>
        <v>400</v>
      </c>
      <c r="F68" s="2">
        <f t="shared" si="43"/>
        <v>20</v>
      </c>
      <c r="G68" s="4">
        <f>1/(参数表!$C$3*LOG($C68+1))+1/(LN($D68+1))+1/(参数表!$C$5*LN($E68+$F68))</f>
        <v>0.444211042812799</v>
      </c>
      <c r="H68" s="1">
        <f t="shared" si="44"/>
        <v>0.444211042812799</v>
      </c>
      <c r="J68" s="5">
        <v>67</v>
      </c>
      <c r="K68">
        <f t="shared" si="38"/>
        <v>100</v>
      </c>
      <c r="L68">
        <f t="shared" si="39"/>
        <v>400</v>
      </c>
      <c r="M68">
        <f t="shared" si="40"/>
        <v>20</v>
      </c>
      <c r="N68" s="6">
        <f>1/(LOG($J68+1,2))+1/(参数表!$C$3*LOG($K68+1))+1/(参数表!$C$5*LN($L68+$M68))</f>
        <v>0.392193230478629</v>
      </c>
      <c r="O68" s="7">
        <f>1/(LN($J68+1))+1/(参数表!$C$3*LOG($K68+1))+1/(参数表!$C$5*LN($L68+$M68))</f>
        <v>0.464915652353493</v>
      </c>
    </row>
    <row r="69" spans="3:15">
      <c r="C69" s="2">
        <f t="shared" si="41"/>
        <v>1000</v>
      </c>
      <c r="D69" s="3">
        <v>68</v>
      </c>
      <c r="E69" s="2">
        <f t="shared" si="42"/>
        <v>400</v>
      </c>
      <c r="F69" s="2">
        <f t="shared" si="43"/>
        <v>20</v>
      </c>
      <c r="G69" s="4">
        <f>1/(参数表!$C$3*LOG($C69+1))+1/(LN($D69+1))+1/(参数表!$C$5*LN($E69+$F69))</f>
        <v>0.443393908252175</v>
      </c>
      <c r="H69" s="1">
        <f t="shared" si="44"/>
        <v>0.443393908252175</v>
      </c>
      <c r="J69" s="5">
        <v>68</v>
      </c>
      <c r="K69">
        <f t="shared" si="38"/>
        <v>100</v>
      </c>
      <c r="L69">
        <f t="shared" si="39"/>
        <v>400</v>
      </c>
      <c r="M69">
        <f t="shared" si="40"/>
        <v>20</v>
      </c>
      <c r="N69" s="6">
        <f>1/(LOG($J69+1,2))+1/(参数表!$C$3*LOG($K69+1))+1/(参数表!$C$5*LN($L69+$M69))</f>
        <v>0.391626835961795</v>
      </c>
      <c r="O69" s="7">
        <f>1/(LN($J69+1))+1/(参数表!$C$3*LOG($K69+1))+1/(参数表!$C$5*LN($L69+$M69))</f>
        <v>0.464098517792869</v>
      </c>
    </row>
    <row r="70" spans="3:15">
      <c r="C70" s="2">
        <f t="shared" si="41"/>
        <v>1000</v>
      </c>
      <c r="D70" s="3">
        <v>69</v>
      </c>
      <c r="E70" s="2">
        <f t="shared" si="42"/>
        <v>400</v>
      </c>
      <c r="F70" s="2">
        <f t="shared" si="43"/>
        <v>20</v>
      </c>
      <c r="G70" s="4">
        <f>1/(参数表!$C$3*LOG($C70+1))+1/(LN($D70+1))+1/(参数表!$C$5*LN($E70+$F70))</f>
        <v>0.442594026528272</v>
      </c>
      <c r="H70" s="1">
        <f t="shared" si="44"/>
        <v>0.442594026528272</v>
      </c>
      <c r="J70" s="5">
        <v>69</v>
      </c>
      <c r="K70">
        <f t="shared" si="38"/>
        <v>100</v>
      </c>
      <c r="L70">
        <f t="shared" si="39"/>
        <v>400</v>
      </c>
      <c r="M70">
        <f t="shared" si="40"/>
        <v>20</v>
      </c>
      <c r="N70" s="6">
        <f>1/(LOG($J70+1,2))+1/(参数表!$C$3*LOG($K70+1))+1/(参数表!$C$5*LN($L70+$M70))</f>
        <v>0.39107240020009</v>
      </c>
      <c r="O70" s="7">
        <f>1/(LN($J70+1))+1/(参数表!$C$3*LOG($K70+1))+1/(参数表!$C$5*LN($L70+$M70))</f>
        <v>0.463298636068966</v>
      </c>
    </row>
    <row r="71" spans="3:15">
      <c r="C71" s="2">
        <f t="shared" si="41"/>
        <v>1000</v>
      </c>
      <c r="D71" s="3">
        <v>70</v>
      </c>
      <c r="E71" s="2">
        <f t="shared" si="42"/>
        <v>400</v>
      </c>
      <c r="F71" s="2">
        <f t="shared" si="43"/>
        <v>20</v>
      </c>
      <c r="G71" s="4">
        <f>1/(参数表!$C$3*LOG($C71+1))+1/(LN($D71+1))+1/(参数表!$C$5*LN($E71+$F71))</f>
        <v>0.441810776697496</v>
      </c>
      <c r="H71" s="1">
        <f t="shared" si="44"/>
        <v>0.441810776697496</v>
      </c>
      <c r="J71" s="5">
        <v>70</v>
      </c>
      <c r="K71">
        <f t="shared" si="38"/>
        <v>100</v>
      </c>
      <c r="L71">
        <f t="shared" si="39"/>
        <v>400</v>
      </c>
      <c r="M71">
        <f t="shared" si="40"/>
        <v>20</v>
      </c>
      <c r="N71" s="6">
        <f>1/(LOG($J71+1,2))+1/(参数表!$C$3*LOG($K71+1))+1/(参数表!$C$5*LN($L71+$M71))</f>
        <v>0.390529492788213</v>
      </c>
      <c r="O71" s="7">
        <f>1/(LN($J71+1))+1/(参数表!$C$3*LOG($K71+1))+1/(参数表!$C$5*LN($L71+$M71))</f>
        <v>0.46251538623819</v>
      </c>
    </row>
    <row r="72" spans="3:15">
      <c r="C72" s="2">
        <f t="shared" si="41"/>
        <v>1000</v>
      </c>
      <c r="D72" s="3">
        <v>71</v>
      </c>
      <c r="E72" s="2">
        <f t="shared" si="42"/>
        <v>400</v>
      </c>
      <c r="F72" s="2">
        <f t="shared" si="43"/>
        <v>20</v>
      </c>
      <c r="G72" s="4">
        <f>1/(参数表!$C$3*LOG($C72+1))+1/(LN($D72+1))+1/(参数表!$C$5*LN($E72+$F72))</f>
        <v>0.441043568962362</v>
      </c>
      <c r="H72" s="1">
        <f t="shared" si="44"/>
        <v>0.441043568962362</v>
      </c>
      <c r="J72" s="5">
        <v>71</v>
      </c>
      <c r="K72">
        <f t="shared" si="38"/>
        <v>100</v>
      </c>
      <c r="L72">
        <f t="shared" si="39"/>
        <v>400</v>
      </c>
      <c r="M72">
        <f t="shared" si="40"/>
        <v>20</v>
      </c>
      <c r="N72" s="6">
        <f>1/(LOG($J72+1,2))+1/(参数表!$C$3*LOG($K72+1))+1/(参数表!$C$5*LN($L72+$M72))</f>
        <v>0.389997704909702</v>
      </c>
      <c r="O72" s="7">
        <f>1/(LN($J72+1))+1/(参数表!$C$3*LOG($K72+1))+1/(参数表!$C$5*LN($L72+$M72))</f>
        <v>0.461748178503056</v>
      </c>
    </row>
    <row r="73" spans="3:15">
      <c r="C73" s="2">
        <f t="shared" si="41"/>
        <v>1000</v>
      </c>
      <c r="D73" s="3">
        <v>72</v>
      </c>
      <c r="E73" s="2">
        <f t="shared" si="42"/>
        <v>400</v>
      </c>
      <c r="F73" s="2">
        <f t="shared" si="43"/>
        <v>20</v>
      </c>
      <c r="G73" s="4">
        <f>1/(参数表!$C$3*LOG($C73+1))+1/(LN($D73+1))+1/(参数表!$C$5*LN($E73+$F73))</f>
        <v>0.440291842684395</v>
      </c>
      <c r="H73" s="1">
        <f t="shared" si="44"/>
        <v>0.440291842684395</v>
      </c>
      <c r="J73" s="5">
        <v>72</v>
      </c>
      <c r="K73">
        <f t="shared" ref="K73:K82" si="45">$A$7</f>
        <v>100</v>
      </c>
      <c r="L73">
        <f t="shared" ref="L73:L82" si="46">$A$4</f>
        <v>400</v>
      </c>
      <c r="M73">
        <f t="shared" ref="M73:M82" si="47">$A$5</f>
        <v>20</v>
      </c>
      <c r="N73" s="6">
        <f>1/(LOG($J73+1,2))+1/(参数表!$C$3*LOG($K73+1))+1/(参数表!$C$5*LN($L73+$M73))</f>
        <v>0.389476647959576</v>
      </c>
      <c r="O73" s="7">
        <f>1/(LN($J73+1))+1/(参数表!$C$3*LOG($K73+1))+1/(参数表!$C$5*LN($L73+$M73))</f>
        <v>0.460996452225089</v>
      </c>
    </row>
    <row r="74" spans="3:15">
      <c r="C74" s="2">
        <f t="shared" si="41"/>
        <v>1000</v>
      </c>
      <c r="D74" s="3">
        <v>73</v>
      </c>
      <c r="E74" s="2">
        <f t="shared" si="42"/>
        <v>400</v>
      </c>
      <c r="F74" s="2">
        <f t="shared" si="43"/>
        <v>20</v>
      </c>
      <c r="G74" s="4">
        <f>1/(参数表!$C$3*LOG($C74+1))+1/(LN($D74+1))+1/(参数表!$C$5*LN($E74+$F74))</f>
        <v>0.439555064550003</v>
      </c>
      <c r="H74" s="1">
        <f t="shared" si="44"/>
        <v>0.439555064550003</v>
      </c>
      <c r="J74" s="5">
        <v>73</v>
      </c>
      <c r="K74">
        <f t="shared" si="45"/>
        <v>100</v>
      </c>
      <c r="L74">
        <f t="shared" si="46"/>
        <v>400</v>
      </c>
      <c r="M74">
        <f t="shared" si="47"/>
        <v>20</v>
      </c>
      <c r="N74" s="6">
        <f>1/(LOG($J74+1,2))+1/(参数表!$C$3*LOG($K74+1))+1/(参数表!$C$5*LN($L74+$M74))</f>
        <v>0.388965952273024</v>
      </c>
      <c r="O74" s="7">
        <f>1/(LN($J74+1))+1/(参数表!$C$3*LOG($K74+1))+1/(参数表!$C$5*LN($L74+$M74))</f>
        <v>0.460259674090697</v>
      </c>
    </row>
    <row r="75" spans="3:15">
      <c r="C75" s="2">
        <f t="shared" si="41"/>
        <v>1000</v>
      </c>
      <c r="D75" s="3">
        <v>74</v>
      </c>
      <c r="E75" s="2">
        <f t="shared" si="42"/>
        <v>400</v>
      </c>
      <c r="F75" s="2">
        <f t="shared" si="43"/>
        <v>20</v>
      </c>
      <c r="G75" s="4">
        <f>1/(参数表!$C$3*LOG($C75+1))+1/(LN($D75+1))+1/(参数表!$C$5*LN($E75+$F75))</f>
        <v>0.438832726875602</v>
      </c>
      <c r="H75" s="1">
        <f t="shared" si="44"/>
        <v>0.438832726875602</v>
      </c>
      <c r="J75" s="5">
        <v>74</v>
      </c>
      <c r="K75">
        <f t="shared" si="45"/>
        <v>100</v>
      </c>
      <c r="L75">
        <f t="shared" si="46"/>
        <v>400</v>
      </c>
      <c r="M75">
        <f t="shared" si="47"/>
        <v>20</v>
      </c>
      <c r="N75" s="6">
        <f>1/(LOG($J75+1,2))+1/(参数表!$C$3*LOG($K75+1))+1/(参数表!$C$5*LN($L75+$M75))</f>
        <v>0.388465265950601</v>
      </c>
      <c r="O75" s="7">
        <f>1/(LN($J75+1))+1/(参数表!$C$3*LOG($K75+1))+1/(参数表!$C$5*LN($L75+$M75))</f>
        <v>0.459537336416296</v>
      </c>
    </row>
    <row r="76" spans="3:15">
      <c r="C76" s="2">
        <f t="shared" ref="C76:C85" si="48">$A$3</f>
        <v>1000</v>
      </c>
      <c r="D76" s="3">
        <v>75</v>
      </c>
      <c r="E76" s="2">
        <f t="shared" ref="E76:E85" si="49">$A$4</f>
        <v>400</v>
      </c>
      <c r="F76" s="2">
        <f t="shared" ref="F76:F85" si="50">$A$5</f>
        <v>20</v>
      </c>
      <c r="G76" s="4">
        <f>1/(参数表!$C$3*LOG($C76+1))+1/(LN($D76+1))+1/(参数表!$C$5*LN($E76+$F76))</f>
        <v>0.438124346039654</v>
      </c>
      <c r="H76" s="1">
        <f t="shared" si="44"/>
        <v>0.438124346039654</v>
      </c>
      <c r="J76" s="5">
        <v>75</v>
      </c>
      <c r="K76">
        <f t="shared" si="45"/>
        <v>100</v>
      </c>
      <c r="L76">
        <f t="shared" si="46"/>
        <v>400</v>
      </c>
      <c r="M76">
        <f t="shared" si="47"/>
        <v>20</v>
      </c>
      <c r="N76" s="6">
        <f>1/(LOG($J76+1,2))+1/(参数表!$C$3*LOG($K76+1))+1/(参数表!$C$5*LN($L76+$M76))</f>
        <v>0.387974253771401</v>
      </c>
      <c r="O76" s="7">
        <f>1/(LN($J76+1))+1/(参数表!$C$3*LOG($K76+1))+1/(参数表!$C$5*LN($L76+$M76))</f>
        <v>0.458828955580348</v>
      </c>
    </row>
    <row r="77" spans="3:15">
      <c r="C77" s="2">
        <f t="shared" si="48"/>
        <v>1000</v>
      </c>
      <c r="D77" s="3">
        <v>76</v>
      </c>
      <c r="E77" s="2">
        <f t="shared" si="49"/>
        <v>400</v>
      </c>
      <c r="F77" s="2">
        <f t="shared" si="50"/>
        <v>20</v>
      </c>
      <c r="G77" s="4">
        <f>1/(参数表!$C$3*LOG($C77+1))+1/(LN($D77+1))+1/(参数表!$C$5*LN($E77+$F77))</f>
        <v>0.437429461030537</v>
      </c>
      <c r="H77" s="1">
        <f t="shared" si="44"/>
        <v>0.437429461030537</v>
      </c>
      <c r="J77" s="5">
        <v>76</v>
      </c>
      <c r="K77">
        <f t="shared" si="45"/>
        <v>100</v>
      </c>
      <c r="L77">
        <f t="shared" si="46"/>
        <v>400</v>
      </c>
      <c r="M77">
        <f t="shared" si="47"/>
        <v>20</v>
      </c>
      <c r="N77" s="6">
        <f>1/(LOG($J77+1,2))+1/(参数表!$C$3*LOG($K77+1))+1/(参数表!$C$5*LN($L77+$M77))</f>
        <v>0.387492596186517</v>
      </c>
      <c r="O77" s="7">
        <f>1/(LN($J77+1))+1/(参数表!$C$3*LOG($K77+1))+1/(参数表!$C$5*LN($L77+$M77))</f>
        <v>0.45813407057123</v>
      </c>
    </row>
    <row r="78" spans="3:15">
      <c r="C78" s="2">
        <f t="shared" si="48"/>
        <v>1000</v>
      </c>
      <c r="D78" s="3">
        <v>77</v>
      </c>
      <c r="E78" s="2">
        <f t="shared" si="49"/>
        <v>400</v>
      </c>
      <c r="F78" s="2">
        <f t="shared" si="50"/>
        <v>20</v>
      </c>
      <c r="G78" s="4">
        <f>1/(参数表!$C$3*LOG($C78+1))+1/(LN($D78+1))+1/(参数表!$C$5*LN($E78+$F78))</f>
        <v>0.436747632100262</v>
      </c>
      <c r="H78" s="1">
        <f t="shared" si="44"/>
        <v>0.436747632100262</v>
      </c>
      <c r="J78" s="5">
        <v>77</v>
      </c>
      <c r="K78">
        <f t="shared" si="45"/>
        <v>100</v>
      </c>
      <c r="L78">
        <f t="shared" si="46"/>
        <v>400</v>
      </c>
      <c r="M78">
        <f t="shared" si="47"/>
        <v>20</v>
      </c>
      <c r="N78" s="6">
        <f>1/(LOG($J78+1,2))+1/(参数表!$C$3*LOG($K78+1))+1/(参数表!$C$5*LN($L78+$M78))</f>
        <v>0.387019988385873</v>
      </c>
      <c r="O78" s="7">
        <f>1/(LN($J78+1))+1/(参数表!$C$3*LOG($K78+1))+1/(参数表!$C$5*LN($L78+$M78))</f>
        <v>0.457452241640956</v>
      </c>
    </row>
    <row r="79" spans="3:15">
      <c r="C79" s="2">
        <f t="shared" si="48"/>
        <v>1000</v>
      </c>
      <c r="D79" s="3">
        <v>78</v>
      </c>
      <c r="E79" s="2">
        <f t="shared" si="49"/>
        <v>400</v>
      </c>
      <c r="F79" s="2">
        <f t="shared" si="50"/>
        <v>20</v>
      </c>
      <c r="G79" s="4">
        <f>1/(参数表!$C$3*LOG($C79+1))+1/(LN($D79+1))+1/(参数表!$C$5*LN($E79+$F79))</f>
        <v>0.43607843951504</v>
      </c>
      <c r="H79" s="1">
        <f t="shared" si="44"/>
        <v>0.43607843951504</v>
      </c>
      <c r="J79" s="5">
        <v>78</v>
      </c>
      <c r="K79">
        <f t="shared" si="45"/>
        <v>100</v>
      </c>
      <c r="L79">
        <f t="shared" si="46"/>
        <v>400</v>
      </c>
      <c r="M79">
        <f t="shared" si="47"/>
        <v>20</v>
      </c>
      <c r="N79" s="6">
        <f>1/(LOG($J79+1,2))+1/(参数表!$C$3*LOG($K79+1))+1/(参数表!$C$5*LN($L79+$M79))</f>
        <v>0.386556139432175</v>
      </c>
      <c r="O79" s="7">
        <f>1/(LN($J79+1))+1/(参数表!$C$3*LOG($K79+1))+1/(参数表!$C$5*LN($L79+$M79))</f>
        <v>0.456783049055734</v>
      </c>
    </row>
    <row r="80" spans="3:15">
      <c r="C80" s="2">
        <f t="shared" si="48"/>
        <v>1000</v>
      </c>
      <c r="D80" s="3">
        <v>79</v>
      </c>
      <c r="E80" s="2">
        <f t="shared" si="49"/>
        <v>400</v>
      </c>
      <c r="F80" s="2">
        <f t="shared" si="50"/>
        <v>20</v>
      </c>
      <c r="G80" s="4">
        <f>1/(参数表!$C$3*LOG($C80+1))+1/(LN($D80+1))+1/(参数表!$C$5*LN($E80+$F80))</f>
        <v>0.435421482394554</v>
      </c>
      <c r="H80" s="1">
        <f t="shared" si="44"/>
        <v>0.435421482394554</v>
      </c>
      <c r="J80" s="5">
        <v>79</v>
      </c>
      <c r="K80">
        <f t="shared" si="45"/>
        <v>100</v>
      </c>
      <c r="L80">
        <f t="shared" si="46"/>
        <v>400</v>
      </c>
      <c r="M80">
        <f t="shared" si="47"/>
        <v>20</v>
      </c>
      <c r="N80" s="6">
        <f>1/(LOG($J80+1,2))+1/(参数表!$C$3*LOG($K80+1))+1/(参数表!$C$5*LN($L80+$M80))</f>
        <v>0.386100771456362</v>
      </c>
      <c r="O80" s="7">
        <f>1/(LN($J80+1))+1/(参数表!$C$3*LOG($K80+1))+1/(参数表!$C$5*LN($L80+$M80))</f>
        <v>0.456126091935248</v>
      </c>
    </row>
    <row r="81" spans="3:15">
      <c r="C81" s="2">
        <f t="shared" si="48"/>
        <v>1000</v>
      </c>
      <c r="D81" s="3">
        <v>80</v>
      </c>
      <c r="E81" s="2">
        <f t="shared" si="49"/>
        <v>400</v>
      </c>
      <c r="F81" s="2">
        <f t="shared" si="50"/>
        <v>20</v>
      </c>
      <c r="G81" s="4">
        <f>1/(参数表!$C$3*LOG($C81+1))+1/(LN($D81+1))+1/(参数表!$C$5*LN($E81+$F81))</f>
        <v>0.434776377632595</v>
      </c>
      <c r="H81" s="1">
        <f t="shared" si="44"/>
        <v>0.434776377632595</v>
      </c>
      <c r="J81" s="5">
        <v>80</v>
      </c>
      <c r="K81">
        <f t="shared" si="45"/>
        <v>100</v>
      </c>
      <c r="L81">
        <f t="shared" si="46"/>
        <v>400</v>
      </c>
      <c r="M81">
        <f t="shared" si="47"/>
        <v>20</v>
      </c>
      <c r="N81" s="6">
        <f>1/(LOG($J81+1,2))+1/(参数表!$C$3*LOG($K81+1))+1/(参数表!$C$5*LN($L81+$M81))</f>
        <v>0.385653618909444</v>
      </c>
      <c r="O81" s="7">
        <f>1/(LN($J81+1))+1/(参数表!$C$3*LOG($K81+1))+1/(参数表!$C$5*LN($L81+$M81))</f>
        <v>0.455480987173289</v>
      </c>
    </row>
    <row r="82" spans="3:15">
      <c r="C82" s="2">
        <f t="shared" si="48"/>
        <v>1000</v>
      </c>
      <c r="D82" s="3">
        <v>81</v>
      </c>
      <c r="E82" s="2">
        <f t="shared" si="49"/>
        <v>400</v>
      </c>
      <c r="F82" s="2">
        <f t="shared" si="50"/>
        <v>20</v>
      </c>
      <c r="G82" s="4">
        <f>1/(参数表!$C$3*LOG($C82+1))+1/(LN($D82+1))+1/(参数表!$C$5*LN($E82+$F82))</f>
        <v>0.434142758892398</v>
      </c>
      <c r="H82" s="1">
        <f t="shared" si="44"/>
        <v>0.434142758892398</v>
      </c>
      <c r="J82" s="5">
        <v>81</v>
      </c>
      <c r="K82">
        <f t="shared" si="45"/>
        <v>100</v>
      </c>
      <c r="L82">
        <f t="shared" si="46"/>
        <v>400</v>
      </c>
      <c r="M82">
        <f t="shared" si="47"/>
        <v>20</v>
      </c>
      <c r="N82" s="6">
        <f>1/(LOG($J82+1,2))+1/(参数表!$C$3*LOG($K82+1))+1/(参数表!$C$5*LN($L82+$M82))</f>
        <v>0.385214427866126</v>
      </c>
      <c r="O82" s="7">
        <f>1/(LN($J82+1))+1/(参数表!$C$3*LOG($K82+1))+1/(参数表!$C$5*LN($L82+$M82))</f>
        <v>0.454847368433092</v>
      </c>
    </row>
    <row r="83" spans="3:15">
      <c r="C83" s="2">
        <f t="shared" si="48"/>
        <v>1000</v>
      </c>
      <c r="D83" s="3">
        <v>82</v>
      </c>
      <c r="E83" s="2">
        <f t="shared" si="49"/>
        <v>400</v>
      </c>
      <c r="F83" s="2">
        <f t="shared" si="50"/>
        <v>20</v>
      </c>
      <c r="G83" s="4">
        <f>1/(参数表!$C$3*LOG($C83+1))+1/(LN($D83+1))+1/(参数表!$C$5*LN($E83+$F83))</f>
        <v>0.433520275670642</v>
      </c>
      <c r="H83" s="1">
        <f t="shared" si="44"/>
        <v>0.433520275670642</v>
      </c>
      <c r="J83" s="5">
        <v>82</v>
      </c>
      <c r="K83">
        <f t="shared" ref="K83:K92" si="51">$A$7</f>
        <v>100</v>
      </c>
      <c r="L83">
        <f t="shared" ref="L83:L92" si="52">$A$4</f>
        <v>400</v>
      </c>
      <c r="M83">
        <f t="shared" ref="M83:M92" si="53">$A$5</f>
        <v>20</v>
      </c>
      <c r="N83" s="6">
        <f>1/(LOG($J83+1,2))+1/(参数表!$C$3*LOG($K83+1))+1/(参数表!$C$5*LN($L83+$M83))</f>
        <v>0.38478295537602</v>
      </c>
      <c r="O83" s="7">
        <f>1/(LN($J83+1))+1/(参数表!$C$3*LOG($K83+1))+1/(参数表!$C$5*LN($L83+$M83))</f>
        <v>0.454224885211336</v>
      </c>
    </row>
    <row r="84" spans="3:15">
      <c r="C84" s="2">
        <f t="shared" si="48"/>
        <v>1000</v>
      </c>
      <c r="D84" s="3">
        <v>83</v>
      </c>
      <c r="E84" s="2">
        <f t="shared" si="49"/>
        <v>400</v>
      </c>
      <c r="F84" s="2">
        <f t="shared" si="50"/>
        <v>20</v>
      </c>
      <c r="G84" s="4">
        <f>1/(参数表!$C$3*LOG($C84+1))+1/(LN($D84+1))+1/(参数表!$C$5*LN($E84+$F84))</f>
        <v>0.432908592424629</v>
      </c>
      <c r="H84" s="1">
        <f t="shared" si="44"/>
        <v>0.432908592424629</v>
      </c>
      <c r="J84" s="5">
        <v>83</v>
      </c>
      <c r="K84">
        <f t="shared" si="51"/>
        <v>100</v>
      </c>
      <c r="L84">
        <f t="shared" si="52"/>
        <v>400</v>
      </c>
      <c r="M84">
        <f t="shared" si="53"/>
        <v>20</v>
      </c>
      <c r="N84" s="6">
        <f>1/(LOG($J84+1,2))+1/(参数表!$C$3*LOG($K84+1))+1/(参数表!$C$5*LN($L84+$M84))</f>
        <v>0.384358968858651</v>
      </c>
      <c r="O84" s="7">
        <f>1/(LN($J84+1))+1/(参数表!$C$3*LOG($K84+1))+1/(参数表!$C$5*LN($L84+$M84))</f>
        <v>0.453613201965323</v>
      </c>
    </row>
    <row r="85" spans="3:15">
      <c r="C85" s="2">
        <f t="shared" si="48"/>
        <v>1000</v>
      </c>
      <c r="D85" s="3">
        <v>84</v>
      </c>
      <c r="E85" s="2">
        <f t="shared" si="49"/>
        <v>400</v>
      </c>
      <c r="F85" s="2">
        <f t="shared" si="50"/>
        <v>20</v>
      </c>
      <c r="G85" s="4">
        <f>1/(参数表!$C$3*LOG($C85+1))+1/(LN($D85+1))+1/(参数表!$C$5*LN($E85+$F85))</f>
        <v>0.432307387757664</v>
      </c>
      <c r="H85" s="1">
        <f t="shared" si="44"/>
        <v>0.432307387757664</v>
      </c>
      <c r="J85" s="5">
        <v>84</v>
      </c>
      <c r="K85">
        <f t="shared" si="51"/>
        <v>100</v>
      </c>
      <c r="L85">
        <f t="shared" si="52"/>
        <v>400</v>
      </c>
      <c r="M85">
        <f t="shared" si="53"/>
        <v>20</v>
      </c>
      <c r="N85" s="6">
        <f>1/(LOG($J85+1,2))+1/(参数表!$C$3*LOG($K85+1))+1/(参数表!$C$5*LN($L85+$M85))</f>
        <v>0.383942245538804</v>
      </c>
      <c r="O85" s="7">
        <f>1/(LN($J85+1))+1/(参数表!$C$3*LOG($K85+1))+1/(参数表!$C$5*LN($L85+$M85))</f>
        <v>0.453011997298358</v>
      </c>
    </row>
    <row r="86" spans="3:15">
      <c r="C86" s="2">
        <f t="shared" ref="C86:C101" si="54">$A$3</f>
        <v>1000</v>
      </c>
      <c r="D86" s="3">
        <v>85</v>
      </c>
      <c r="E86" s="2">
        <f t="shared" ref="E86:E101" si="55">$A$4</f>
        <v>400</v>
      </c>
      <c r="F86" s="2">
        <f t="shared" ref="F86:F101" si="56">$A$5</f>
        <v>20</v>
      </c>
      <c r="G86" s="4">
        <f>1/(参数表!$C$3*LOG($C86+1))+1/(LN($D86+1))+1/(参数表!$C$5*LN($E86+$F86))</f>
        <v>0.431716353658095</v>
      </c>
      <c r="H86" s="1">
        <f t="shared" si="44"/>
        <v>0.431716353658095</v>
      </c>
      <c r="J86" s="5">
        <v>85</v>
      </c>
      <c r="K86">
        <f t="shared" si="51"/>
        <v>100</v>
      </c>
      <c r="L86">
        <f t="shared" si="52"/>
        <v>400</v>
      </c>
      <c r="M86">
        <f t="shared" si="53"/>
        <v>20</v>
      </c>
      <c r="N86" s="6">
        <f>1/(LOG($J86+1,2))+1/(参数表!$C$3*LOG($K86+1))+1/(参数表!$C$5*LN($L86+$M86))</f>
        <v>0.383532571919073</v>
      </c>
      <c r="O86" s="7">
        <f>1/(LN($J86+1))+1/(参数表!$C$3*LOG($K86+1))+1/(参数表!$C$5*LN($L86+$M86))</f>
        <v>0.452420963198789</v>
      </c>
    </row>
    <row r="87" spans="3:15">
      <c r="C87" s="2">
        <f t="shared" si="54"/>
        <v>1000</v>
      </c>
      <c r="D87" s="3">
        <v>86</v>
      </c>
      <c r="E87" s="2">
        <f t="shared" si="55"/>
        <v>400</v>
      </c>
      <c r="F87" s="2">
        <f t="shared" si="56"/>
        <v>20</v>
      </c>
      <c r="G87" s="4">
        <f>1/(参数表!$C$3*LOG($C87+1))+1/(LN($D87+1))+1/(参数表!$C$5*LN($E87+$F87))</f>
        <v>0.431135194787892</v>
      </c>
      <c r="H87" s="1">
        <f t="shared" si="44"/>
        <v>0.431135194787892</v>
      </c>
      <c r="J87" s="5">
        <v>86</v>
      </c>
      <c r="K87">
        <f t="shared" si="51"/>
        <v>100</v>
      </c>
      <c r="L87">
        <f t="shared" si="52"/>
        <v>400</v>
      </c>
      <c r="M87">
        <f t="shared" si="53"/>
        <v>20</v>
      </c>
      <c r="N87" s="6">
        <f>1/(LOG($J87+1,2))+1/(参数表!$C$3*LOG($K87+1))+1/(参数表!$C$5*LN($L87+$M87))</f>
        <v>0.383129743286734</v>
      </c>
      <c r="O87" s="7">
        <f>1/(LN($J87+1))+1/(参数表!$C$3*LOG($K87+1))+1/(参数表!$C$5*LN($L87+$M87))</f>
        <v>0.451839804328585</v>
      </c>
    </row>
    <row r="88" spans="3:15">
      <c r="C88" s="2">
        <f t="shared" si="54"/>
        <v>1000</v>
      </c>
      <c r="D88" s="3">
        <v>87</v>
      </c>
      <c r="E88" s="2">
        <f t="shared" si="55"/>
        <v>400</v>
      </c>
      <c r="F88" s="2">
        <f t="shared" si="56"/>
        <v>20</v>
      </c>
      <c r="G88" s="4">
        <f>1/(参数表!$C$3*LOG($C88+1))+1/(LN($D88+1))+1/(参数表!$C$5*LN($E88+$F88))</f>
        <v>0.430563627816982</v>
      </c>
      <c r="H88" s="1">
        <f t="shared" si="44"/>
        <v>0.430563627816982</v>
      </c>
      <c r="J88" s="5">
        <v>87</v>
      </c>
      <c r="K88">
        <f t="shared" si="51"/>
        <v>100</v>
      </c>
      <c r="L88">
        <f t="shared" si="52"/>
        <v>400</v>
      </c>
      <c r="M88">
        <f t="shared" si="53"/>
        <v>20</v>
      </c>
      <c r="N88" s="6">
        <f>1/(LOG($J88+1,2))+1/(参数表!$C$3*LOG($K88+1))+1/(参数表!$C$5*LN($L88+$M88))</f>
        <v>0.382733563252347</v>
      </c>
      <c r="O88" s="7">
        <f>1/(LN($J88+1))+1/(参数表!$C$3*LOG($K88+1))+1/(参数表!$C$5*LN($L88+$M88))</f>
        <v>0.451268237357676</v>
      </c>
    </row>
    <row r="89" spans="3:15">
      <c r="C89" s="2">
        <f t="shared" si="54"/>
        <v>1000</v>
      </c>
      <c r="D89" s="3">
        <v>88</v>
      </c>
      <c r="E89" s="2">
        <f t="shared" si="55"/>
        <v>400</v>
      </c>
      <c r="F89" s="2">
        <f t="shared" si="56"/>
        <v>20</v>
      </c>
      <c r="G89" s="4">
        <f>1/(参数表!$C$3*LOG($C89+1))+1/(LN($D89+1))+1/(参数表!$C$5*LN($E89+$F89))</f>
        <v>0.430001380799916</v>
      </c>
      <c r="H89" s="1">
        <f t="shared" si="44"/>
        <v>0.430001380799916</v>
      </c>
      <c r="J89" s="5">
        <v>88</v>
      </c>
      <c r="K89">
        <f t="shared" si="51"/>
        <v>100</v>
      </c>
      <c r="L89">
        <f t="shared" si="52"/>
        <v>400</v>
      </c>
      <c r="M89">
        <f t="shared" si="53"/>
        <v>20</v>
      </c>
      <c r="N89" s="6">
        <f>1/(LOG($J89+1,2))+1/(参数表!$C$3*LOG($K89+1))+1/(参数表!$C$5*LN($L89+$M89))</f>
        <v>0.382343843317689</v>
      </c>
      <c r="O89" s="7">
        <f>1/(LN($J89+1))+1/(参数表!$C$3*LOG($K89+1))+1/(参数表!$C$5*LN($L89+$M89))</f>
        <v>0.450705990340609</v>
      </c>
    </row>
    <row r="90" spans="3:15">
      <c r="C90" s="2">
        <f t="shared" si="54"/>
        <v>1000</v>
      </c>
      <c r="D90" s="3">
        <v>89</v>
      </c>
      <c r="E90" s="2">
        <f t="shared" si="55"/>
        <v>400</v>
      </c>
      <c r="F90" s="2">
        <f t="shared" si="56"/>
        <v>20</v>
      </c>
      <c r="G90" s="4">
        <f>1/(参数表!$C$3*LOG($C90+1))+1/(LN($D90+1))+1/(参数表!$C$5*LN($E90+$F90))</f>
        <v>0.429448192591696</v>
      </c>
      <c r="H90" s="1">
        <f t="shared" si="44"/>
        <v>0.429448192591696</v>
      </c>
      <c r="J90" s="5">
        <v>89</v>
      </c>
      <c r="K90">
        <f t="shared" si="51"/>
        <v>100</v>
      </c>
      <c r="L90">
        <f t="shared" si="52"/>
        <v>400</v>
      </c>
      <c r="M90">
        <f t="shared" si="53"/>
        <v>20</v>
      </c>
      <c r="N90" s="6">
        <f>1/(LOG($J90+1,2))+1/(参数表!$C$3*LOG($K90+1))+1/(参数表!$C$5*LN($L90+$M90))</f>
        <v>0.381960402470843</v>
      </c>
      <c r="O90" s="7">
        <f>1/(LN($J90+1))+1/(参数表!$C$3*LOG($K90+1))+1/(参数表!$C$5*LN($L90+$M90))</f>
        <v>0.45015280213239</v>
      </c>
    </row>
    <row r="91" spans="3:15">
      <c r="C91" s="2">
        <f t="shared" si="54"/>
        <v>1000</v>
      </c>
      <c r="D91" s="3">
        <v>90</v>
      </c>
      <c r="E91" s="2">
        <f t="shared" si="55"/>
        <v>400</v>
      </c>
      <c r="F91" s="2">
        <f t="shared" si="56"/>
        <v>20</v>
      </c>
      <c r="G91" s="4">
        <f>1/(参数表!$C$3*LOG($C91+1))+1/(LN($D91+1))+1/(参数表!$C$5*LN($E91+$F91))</f>
        <v>0.428903812299916</v>
      </c>
      <c r="H91" s="1">
        <f t="shared" si="44"/>
        <v>0.428903812299916</v>
      </c>
      <c r="J91" s="5">
        <v>90</v>
      </c>
      <c r="K91">
        <f t="shared" si="51"/>
        <v>100</v>
      </c>
      <c r="L91">
        <f t="shared" si="52"/>
        <v>400</v>
      </c>
      <c r="M91">
        <f t="shared" si="53"/>
        <v>20</v>
      </c>
      <c r="N91" s="6">
        <f>1/(LOG($J91+1,2))+1/(参数表!$C$3*LOG($K91+1))+1/(参数表!$C$5*LN($L91+$M91))</f>
        <v>0.381583066806443</v>
      </c>
      <c r="O91" s="7">
        <f>1/(LN($J91+1))+1/(参数表!$C$3*LOG($K91+1))+1/(参数表!$C$5*LN($L91+$M91))</f>
        <v>0.44960842184061</v>
      </c>
    </row>
    <row r="92" spans="3:15">
      <c r="C92" s="2">
        <f t="shared" si="54"/>
        <v>1000</v>
      </c>
      <c r="D92" s="3">
        <v>91</v>
      </c>
      <c r="E92" s="2">
        <f t="shared" si="55"/>
        <v>400</v>
      </c>
      <c r="F92" s="2">
        <f t="shared" si="56"/>
        <v>20</v>
      </c>
      <c r="G92" s="4">
        <f>1/(参数表!$C$3*LOG($C92+1))+1/(LN($D92+1))+1/(参数表!$C$5*LN($E92+$F92))</f>
        <v>0.42836799877055</v>
      </c>
      <c r="H92" s="1">
        <f t="shared" si="44"/>
        <v>0.42836799877055</v>
      </c>
      <c r="J92" s="5">
        <v>91</v>
      </c>
      <c r="K92">
        <f t="shared" si="51"/>
        <v>100</v>
      </c>
      <c r="L92">
        <f t="shared" si="52"/>
        <v>400</v>
      </c>
      <c r="M92">
        <f t="shared" si="53"/>
        <v>20</v>
      </c>
      <c r="N92" s="6">
        <f>1/(LOG($J92+1,2))+1/(参数表!$C$3*LOG($K92+1))+1/(参数表!$C$5*LN($L92+$M92))</f>
        <v>0.381211669169257</v>
      </c>
      <c r="O92" s="7">
        <f>1/(LN($J92+1))+1/(参数表!$C$3*LOG($K92+1))+1/(参数表!$C$5*LN($L92+$M92))</f>
        <v>0.449072608311244</v>
      </c>
    </row>
    <row r="93" spans="3:15">
      <c r="C93" s="2">
        <f t="shared" si="54"/>
        <v>1000</v>
      </c>
      <c r="D93" s="3">
        <v>92</v>
      </c>
      <c r="E93" s="2">
        <f t="shared" si="55"/>
        <v>400</v>
      </c>
      <c r="F93" s="2">
        <f t="shared" si="56"/>
        <v>20</v>
      </c>
      <c r="G93" s="4">
        <f>1/(参数表!$C$3*LOG($C93+1))+1/(LN($D93+1))+1/(参数表!$C$5*LN($E93+$F93))</f>
        <v>0.427840520104979</v>
      </c>
      <c r="H93" s="1">
        <f t="shared" si="44"/>
        <v>0.427840520104979</v>
      </c>
      <c r="J93" s="5">
        <v>92</v>
      </c>
      <c r="K93">
        <f t="shared" ref="K93:K101" si="57">$A$7</f>
        <v>100</v>
      </c>
      <c r="L93">
        <f t="shared" ref="L93:L101" si="58">$A$4</f>
        <v>400</v>
      </c>
      <c r="M93">
        <f t="shared" ref="M93:M101" si="59">$A$5</f>
        <v>20</v>
      </c>
      <c r="N93" s="6">
        <f>1/(LOG($J93+1,2))+1/(参数表!$C$3*LOG($K93+1))+1/(参数表!$C$5*LN($L93+$M93))</f>
        <v>0.380846048819411</v>
      </c>
      <c r="O93" s="7">
        <f>1/(LN($J93+1))+1/(参数表!$C$3*LOG($K93+1))+1/(参数表!$C$5*LN($L93+$M93))</f>
        <v>0.448545129645673</v>
      </c>
    </row>
    <row r="94" spans="3:15">
      <c r="C94" s="2">
        <f t="shared" si="54"/>
        <v>1000</v>
      </c>
      <c r="D94" s="3">
        <v>93</v>
      </c>
      <c r="E94" s="2">
        <f t="shared" si="55"/>
        <v>400</v>
      </c>
      <c r="F94" s="2">
        <f t="shared" si="56"/>
        <v>20</v>
      </c>
      <c r="G94" s="4">
        <f>1/(参数表!$C$3*LOG($C94+1))+1/(LN($D94+1))+1/(参数表!$C$5*LN($E94+$F94))</f>
        <v>0.427321153206044</v>
      </c>
      <c r="H94" s="1">
        <f t="shared" si="44"/>
        <v>0.427321153206044</v>
      </c>
      <c r="J94" s="5">
        <v>93</v>
      </c>
      <c r="K94">
        <f t="shared" si="57"/>
        <v>100</v>
      </c>
      <c r="L94">
        <f t="shared" si="58"/>
        <v>400</v>
      </c>
      <c r="M94">
        <f t="shared" si="59"/>
        <v>20</v>
      </c>
      <c r="N94" s="6">
        <f>1/(LOG($J94+1,2))+1/(参数表!$C$3*LOG($K94+1))+1/(参数表!$C$5*LN($L94+$M94))</f>
        <v>0.380486051117739</v>
      </c>
      <c r="O94" s="7">
        <f>1/(LN($J94+1))+1/(参数表!$C$3*LOG($K94+1))+1/(参数表!$C$5*LN($L94+$M94))</f>
        <v>0.448025762746738</v>
      </c>
    </row>
    <row r="95" spans="3:15">
      <c r="C95" s="2">
        <f t="shared" si="54"/>
        <v>1000</v>
      </c>
      <c r="D95" s="3">
        <v>94</v>
      </c>
      <c r="E95" s="2">
        <f t="shared" si="55"/>
        <v>400</v>
      </c>
      <c r="F95" s="2">
        <f t="shared" si="56"/>
        <v>20</v>
      </c>
      <c r="G95" s="4">
        <f>1/(参数表!$C$3*LOG($C95+1))+1/(LN($D95+1))+1/(参数表!$C$5*LN($E95+$F95))</f>
        <v>0.426809683351071</v>
      </c>
      <c r="H95" s="1">
        <f t="shared" si="44"/>
        <v>0.426809683351071</v>
      </c>
      <c r="J95" s="5">
        <v>94</v>
      </c>
      <c r="K95">
        <f t="shared" si="57"/>
        <v>100</v>
      </c>
      <c r="L95">
        <f t="shared" si="58"/>
        <v>400</v>
      </c>
      <c r="M95">
        <f t="shared" si="59"/>
        <v>20</v>
      </c>
      <c r="N95" s="6">
        <f>1/(LOG($J95+1,2))+1/(参数表!$C$3*LOG($K95+1))+1/(参数表!$C$5*LN($L95+$M95))</f>
        <v>0.380131527229823</v>
      </c>
      <c r="O95" s="7">
        <f>1/(LN($J95+1))+1/(参数表!$C$3*LOG($K95+1))+1/(参数表!$C$5*LN($L95+$M95))</f>
        <v>0.447514292891765</v>
      </c>
    </row>
    <row r="96" spans="3:15">
      <c r="C96" s="2">
        <f t="shared" si="54"/>
        <v>1000</v>
      </c>
      <c r="D96" s="3">
        <v>95</v>
      </c>
      <c r="E96" s="2">
        <f t="shared" si="55"/>
        <v>400</v>
      </c>
      <c r="F96" s="2">
        <f t="shared" si="56"/>
        <v>20</v>
      </c>
      <c r="G96" s="4">
        <f>1/(参数表!$C$3*LOG($C96+1))+1/(LN($D96+1))+1/(参数表!$C$5*LN($E96+$F96))</f>
        <v>0.42630590379</v>
      </c>
      <c r="H96" s="1">
        <f t="shared" si="44"/>
        <v>0.42630590379</v>
      </c>
      <c r="J96" s="5">
        <v>95</v>
      </c>
      <c r="K96">
        <f t="shared" si="57"/>
        <v>100</v>
      </c>
      <c r="L96">
        <f t="shared" si="58"/>
        <v>400</v>
      </c>
      <c r="M96">
        <f t="shared" si="59"/>
        <v>20</v>
      </c>
      <c r="N96" s="6">
        <f>1/(LOG($J96+1,2))+1/(参数表!$C$3*LOG($K96+1))+1/(参数表!$C$5*LN($L96+$M96))</f>
        <v>0.379782333847442</v>
      </c>
      <c r="O96" s="7">
        <f>1/(LN($J96+1))+1/(参数表!$C$3*LOG($K96+1))+1/(参数表!$C$5*LN($L96+$M96))</f>
        <v>0.447010513330694</v>
      </c>
    </row>
    <row r="97" spans="3:15">
      <c r="C97" s="2">
        <f t="shared" si="54"/>
        <v>1000</v>
      </c>
      <c r="D97" s="3">
        <v>96</v>
      </c>
      <c r="E97" s="2">
        <f t="shared" si="55"/>
        <v>400</v>
      </c>
      <c r="F97" s="2">
        <f t="shared" si="56"/>
        <v>20</v>
      </c>
      <c r="G97" s="4">
        <f>1/(参数表!$C$3*LOG($C97+1))+1/(LN($D97+1))+1/(参数表!$C$5*LN($E97+$F97))</f>
        <v>0.425809615366889</v>
      </c>
      <c r="H97" s="1">
        <f t="shared" si="44"/>
        <v>0.425809615366889</v>
      </c>
      <c r="J97" s="5">
        <v>96</v>
      </c>
      <c r="K97">
        <f t="shared" si="57"/>
        <v>100</v>
      </c>
      <c r="L97">
        <f t="shared" si="58"/>
        <v>400</v>
      </c>
      <c r="M97">
        <f t="shared" si="59"/>
        <v>20</v>
      </c>
      <c r="N97" s="6">
        <f>1/(LOG($J97+1,2))+1/(参数表!$C$3*LOG($K97+1))+1/(参数表!$C$5*LN($L97+$M97))</f>
        <v>0.379438332926218</v>
      </c>
      <c r="O97" s="7">
        <f>1/(LN($J97+1))+1/(参数表!$C$3*LOG($K97+1))+1/(参数表!$C$5*LN($L97+$M97))</f>
        <v>0.446514224907583</v>
      </c>
    </row>
    <row r="98" spans="3:15">
      <c r="C98" s="2">
        <f t="shared" si="54"/>
        <v>1000</v>
      </c>
      <c r="D98" s="3">
        <v>97</v>
      </c>
      <c r="E98" s="2">
        <f t="shared" si="55"/>
        <v>400</v>
      </c>
      <c r="F98" s="2">
        <f t="shared" si="56"/>
        <v>20</v>
      </c>
      <c r="G98" s="4">
        <f>1/(参数表!$C$3*LOG($C98+1))+1/(LN($D98+1))+1/(参数表!$C$5*LN($E98+$F98))</f>
        <v>0.425320626163198</v>
      </c>
      <c r="H98" s="1">
        <f t="shared" si="44"/>
        <v>0.425320626163198</v>
      </c>
      <c r="J98" s="5">
        <v>97</v>
      </c>
      <c r="K98">
        <f t="shared" si="57"/>
        <v>100</v>
      </c>
      <c r="L98">
        <f t="shared" si="58"/>
        <v>400</v>
      </c>
      <c r="M98">
        <f t="shared" si="59"/>
        <v>20</v>
      </c>
      <c r="N98" s="6">
        <f>1/(LOG($J98+1,2))+1/(参数表!$C$3*LOG($K98+1))+1/(参数表!$C$5*LN($L98+$M98))</f>
        <v>0.379099391438356</v>
      </c>
      <c r="O98" s="7">
        <f>1/(LN($J98+1))+1/(参数表!$C$3*LOG($K98+1))+1/(参数表!$C$5*LN($L98+$M98))</f>
        <v>0.446025235703892</v>
      </c>
    </row>
    <row r="99" spans="3:15">
      <c r="C99" s="2">
        <f t="shared" si="54"/>
        <v>1000</v>
      </c>
      <c r="D99" s="3">
        <v>98</v>
      </c>
      <c r="E99" s="2">
        <f t="shared" si="55"/>
        <v>400</v>
      </c>
      <c r="F99" s="2">
        <f t="shared" si="56"/>
        <v>20</v>
      </c>
      <c r="G99" s="4">
        <f>1/(参数表!$C$3*LOG($C99+1))+1/(LN($D99+1))+1/(参数表!$C$5*LN($E99+$F99))</f>
        <v>0.424838751161395</v>
      </c>
      <c r="H99" s="1">
        <f t="shared" si="44"/>
        <v>0.424838751161395</v>
      </c>
      <c r="J99" s="5">
        <v>98</v>
      </c>
      <c r="K99">
        <f t="shared" si="57"/>
        <v>100</v>
      </c>
      <c r="L99">
        <f t="shared" si="58"/>
        <v>400</v>
      </c>
      <c r="M99">
        <f t="shared" si="59"/>
        <v>20</v>
      </c>
      <c r="N99" s="6">
        <f>1/(LOG($J99+1,2))+1/(参数表!$C$3*LOG($K99+1))+1/(参数表!$C$5*LN($L99+$M99))</f>
        <v>0.378765381139473</v>
      </c>
      <c r="O99" s="7">
        <f>1/(LN($J99+1))+1/(参数表!$C$3*LOG($K99+1))+1/(参数表!$C$5*LN($L99+$M99))</f>
        <v>0.445543360702088</v>
      </c>
    </row>
    <row r="100" spans="3:15">
      <c r="C100" s="2">
        <f t="shared" si="54"/>
        <v>1000</v>
      </c>
      <c r="D100" s="3">
        <v>99</v>
      </c>
      <c r="E100" s="2">
        <f t="shared" si="55"/>
        <v>400</v>
      </c>
      <c r="F100" s="2">
        <f t="shared" si="56"/>
        <v>20</v>
      </c>
      <c r="G100" s="4">
        <f>1/(参数表!$C$3*LOG($C100+1))+1/(LN($D100+1))+1/(参数表!$C$5*LN($E100+$F100))</f>
        <v>0.424363811927511</v>
      </c>
      <c r="H100" s="1">
        <f t="shared" si="44"/>
        <v>0.424363811927511</v>
      </c>
      <c r="J100" s="5">
        <v>99</v>
      </c>
      <c r="K100">
        <f t="shared" si="57"/>
        <v>100</v>
      </c>
      <c r="L100">
        <f t="shared" si="58"/>
        <v>400</v>
      </c>
      <c r="M100">
        <f t="shared" si="59"/>
        <v>20</v>
      </c>
      <c r="N100" s="6">
        <f>1/(LOG($J100+1,2))+1/(参数表!$C$3*LOG($K100+1))+1/(参数表!$C$5*LN($L100+$M100))</f>
        <v>0.37843617834857</v>
      </c>
      <c r="O100" s="7">
        <f>1/(LN($J100+1))+1/(参数表!$C$3*LOG($K100+1))+1/(参数表!$C$5*LN($L100+$M100))</f>
        <v>0.445068421468205</v>
      </c>
    </row>
    <row r="101" spans="3:15">
      <c r="C101" s="2">
        <f t="shared" si="54"/>
        <v>1000</v>
      </c>
      <c r="D101" s="3">
        <v>100</v>
      </c>
      <c r="E101" s="2">
        <f t="shared" si="55"/>
        <v>400</v>
      </c>
      <c r="F101" s="2">
        <f t="shared" si="56"/>
        <v>20</v>
      </c>
      <c r="G101" s="4">
        <f>1/(参数表!$C$3*LOG($C101+1))+1/(LN($D101+1))+1/(参数表!$C$5*LN($E101+$F101))</f>
        <v>0.423895636311417</v>
      </c>
      <c r="H101" s="1">
        <f t="shared" si="44"/>
        <v>0.423895636311417</v>
      </c>
      <c r="J101" s="5">
        <v>100</v>
      </c>
      <c r="K101">
        <f t="shared" si="57"/>
        <v>100</v>
      </c>
      <c r="L101">
        <f t="shared" si="58"/>
        <v>400</v>
      </c>
      <c r="M101">
        <f t="shared" si="59"/>
        <v>20</v>
      </c>
      <c r="N101" s="6">
        <f>1/(LOG($J101+1,2))+1/(参数表!$C$3*LOG($K101+1))+1/(参数表!$C$5*LN($L101+$M101))</f>
        <v>0.378111663740267</v>
      </c>
      <c r="O101" s="7">
        <f>1/(LN($J101+1))+1/(参数表!$C$3*LOG($K101+1))+1/(参数表!$C$5*LN($L101+$M101))</f>
        <v>0.444600245852111</v>
      </c>
    </row>
    <row r="102" spans="10:15">
      <c r="J102" s="5">
        <v>101</v>
      </c>
      <c r="K102">
        <f t="shared" ref="K102:K111" si="60">$A$7</f>
        <v>100</v>
      </c>
      <c r="L102">
        <f t="shared" ref="L102:L111" si="61">$A$4</f>
        <v>400</v>
      </c>
      <c r="M102">
        <f t="shared" ref="M102:M111" si="62">$A$5</f>
        <v>20</v>
      </c>
      <c r="N102" s="6">
        <f>1/(LOG($J102+1,2))+1/(参数表!$C$3*LOG($K102+1))+1/(参数表!$C$5*LN($L102+$M102))</f>
        <v>0.377791722148527</v>
      </c>
      <c r="O102" s="7">
        <f>1/(LN($J102+1))+1/(参数表!$C$3*LOG($K102+1))+1/(参数表!$C$5*LN($L102+$M102))</f>
        <v>0.444138667704333</v>
      </c>
    </row>
    <row r="103" spans="10:15">
      <c r="J103" s="5">
        <v>102</v>
      </c>
      <c r="K103">
        <f t="shared" si="60"/>
        <v>100</v>
      </c>
      <c r="L103">
        <f t="shared" si="61"/>
        <v>400</v>
      </c>
      <c r="M103">
        <f t="shared" si="62"/>
        <v>20</v>
      </c>
      <c r="N103" s="6">
        <f>1/(LOG($J103+1,2))+1/(参数表!$C$3*LOG($K103+1))+1/(参数表!$C$5*LN($L103+$M103))</f>
        <v>0.377476242381095</v>
      </c>
      <c r="O103" s="7">
        <f>1/(LN($J103+1))+1/(参数表!$C$3*LOG($K103+1))+1/(参数表!$C$5*LN($L103+$M103))</f>
        <v>0.443683526608358</v>
      </c>
    </row>
    <row r="104" spans="10:15">
      <c r="J104" s="5">
        <v>103</v>
      </c>
      <c r="K104">
        <f t="shared" si="60"/>
        <v>100</v>
      </c>
      <c r="L104">
        <f t="shared" si="61"/>
        <v>400</v>
      </c>
      <c r="M104">
        <f t="shared" si="62"/>
        <v>20</v>
      </c>
      <c r="N104" s="6">
        <f>1/(LOG($J104+1,2))+1/(参数表!$C$3*LOG($K104+1))+1/(参数表!$C$5*LN($L104+$M104))</f>
        <v>0.377165117043991</v>
      </c>
      <c r="O104" s="7">
        <f>1/(LN($J104+1))+1/(参数表!$C$3*LOG($K104+1))+1/(参数表!$C$5*LN($L104+$M104))</f>
        <v>0.443234667627424</v>
      </c>
    </row>
    <row r="105" spans="10:15">
      <c r="J105" s="5">
        <v>104</v>
      </c>
      <c r="K105">
        <f t="shared" si="60"/>
        <v>100</v>
      </c>
      <c r="L105">
        <f t="shared" si="61"/>
        <v>400</v>
      </c>
      <c r="M105">
        <f t="shared" si="62"/>
        <v>20</v>
      </c>
      <c r="N105" s="6">
        <f>1/(LOG($J105+1,2))+1/(参数表!$C$3*LOG($K105+1))+1/(参数表!$C$5*LN($L105+$M105))</f>
        <v>0.376858242375408</v>
      </c>
      <c r="O105" s="7">
        <f>1/(LN($J105+1))+1/(参数表!$C$3*LOG($K105+1))+1/(参数表!$C$5*LN($L105+$M105))</f>
        <v>0.442791941064884</v>
      </c>
    </row>
    <row r="106" spans="10:15">
      <c r="J106" s="5">
        <v>105</v>
      </c>
      <c r="K106">
        <f t="shared" si="60"/>
        <v>100</v>
      </c>
      <c r="L106">
        <f t="shared" si="61"/>
        <v>400</v>
      </c>
      <c r="M106">
        <f t="shared" si="62"/>
        <v>20</v>
      </c>
      <c r="N106" s="6">
        <f>1/(LOG($J106+1,2))+1/(参数表!$C$3*LOG($K106+1))+1/(参数表!$C$5*LN($L106+$M106))</f>
        <v>0.376555518088414</v>
      </c>
      <c r="O106" s="7">
        <f>1/(LN($J106+1))+1/(参数表!$C$3*LOG($K106+1))+1/(参数表!$C$5*LN($L106+$M106))</f>
        <v>0.442355202237282</v>
      </c>
    </row>
    <row r="107" spans="10:15">
      <c r="J107" s="5">
        <v>106</v>
      </c>
      <c r="K107">
        <f t="shared" si="60"/>
        <v>100</v>
      </c>
      <c r="L107">
        <f t="shared" si="61"/>
        <v>400</v>
      </c>
      <c r="M107">
        <f t="shared" si="62"/>
        <v>20</v>
      </c>
      <c r="N107" s="6">
        <f>1/(LOG($J107+1,2))+1/(参数表!$C$3*LOG($K107+1))+1/(参数表!$C$5*LN($L107+$M107))</f>
        <v>0.376256847221941</v>
      </c>
      <c r="O107" s="7">
        <f>1/(LN($J107+1))+1/(参数表!$C$3*LOG($K107+1))+1/(参数表!$C$5*LN($L107+$M107))</f>
        <v>0.441924311259363</v>
      </c>
    </row>
    <row r="108" spans="10:15">
      <c r="J108" s="5">
        <v>107</v>
      </c>
      <c r="K108">
        <f t="shared" si="60"/>
        <v>100</v>
      </c>
      <c r="L108">
        <f t="shared" si="61"/>
        <v>400</v>
      </c>
      <c r="M108">
        <f t="shared" si="62"/>
        <v>20</v>
      </c>
      <c r="N108" s="6">
        <f>1/(LOG($J108+1,2))+1/(参数表!$C$3*LOG($K108+1))+1/(参数表!$C$5*LN($L108+$M108))</f>
        <v>0.375962135999512</v>
      </c>
      <c r="O108" s="7">
        <f>1/(LN($J108+1))+1/(参数表!$C$3*LOG($K108+1))+1/(参数表!$C$5*LN($L108+$M108))</f>
        <v>0.44149913284027</v>
      </c>
    </row>
    <row r="109" spans="10:15">
      <c r="J109" s="5">
        <v>108</v>
      </c>
      <c r="K109">
        <f t="shared" si="60"/>
        <v>100</v>
      </c>
      <c r="L109">
        <f t="shared" si="61"/>
        <v>400</v>
      </c>
      <c r="M109">
        <f t="shared" si="62"/>
        <v>20</v>
      </c>
      <c r="N109" s="6">
        <f>1/(LOG($J109+1,2))+1/(参数表!$C$3*LOG($K109+1))+1/(参数表!$C$5*LN($L109+$M109))</f>
        <v>0.375671293695265</v>
      </c>
      <c r="O109" s="7">
        <f>1/(LN($J109+1))+1/(参数表!$C$3*LOG($K109+1))+1/(参数表!$C$5*LN($L109+$M109))</f>
        <v>0.441079536090253</v>
      </c>
    </row>
    <row r="110" spans="10:15">
      <c r="J110" s="5">
        <v>109</v>
      </c>
      <c r="K110">
        <f t="shared" si="60"/>
        <v>100</v>
      </c>
      <c r="L110">
        <f t="shared" si="61"/>
        <v>400</v>
      </c>
      <c r="M110">
        <f t="shared" si="62"/>
        <v>20</v>
      </c>
      <c r="N110" s="6">
        <f>1/(LOG($J110+1,2))+1/(参数表!$C$3*LOG($K110+1))+1/(参数表!$C$5*LN($L110+$M110))</f>
        <v>0.375384232506818</v>
      </c>
      <c r="O110" s="7">
        <f>1/(LN($J110+1))+1/(参数表!$C$3*LOG($K110+1))+1/(参数表!$C$5*LN($L110+$M110))</f>
        <v>0.440665394337249</v>
      </c>
    </row>
    <row r="111" spans="10:15">
      <c r="J111" s="5">
        <v>110</v>
      </c>
      <c r="K111">
        <f t="shared" si="60"/>
        <v>100</v>
      </c>
      <c r="L111">
        <f t="shared" si="61"/>
        <v>400</v>
      </c>
      <c r="M111">
        <f t="shared" si="62"/>
        <v>20</v>
      </c>
      <c r="N111" s="6">
        <f>1/(LOG($J111+1,2))+1/(参数表!$C$3*LOG($K111+1))+1/(参数表!$C$5*LN($L111+$M111))</f>
        <v>0.375100867434564</v>
      </c>
      <c r="O111" s="7">
        <f>1/(LN($J111+1))+1/(参数表!$C$3*LOG($K111+1))+1/(参数表!$C$5*LN($L111+$M111))</f>
        <v>0.440256584952747</v>
      </c>
    </row>
    <row r="112" spans="10:15">
      <c r="J112" s="5">
        <v>111</v>
      </c>
      <c r="K112">
        <f t="shared" ref="K112:K121" si="63">$A$7</f>
        <v>100</v>
      </c>
      <c r="L112">
        <f t="shared" ref="L112:L121" si="64">$A$4</f>
        <v>400</v>
      </c>
      <c r="M112">
        <f t="shared" ref="M112:M121" si="65">$A$5</f>
        <v>20</v>
      </c>
      <c r="N112" s="6">
        <f>1/(LOG($J112+1,2))+1/(参数表!$C$3*LOG($K112+1))+1/(参数表!$C$5*LN($L112+$M112))</f>
        <v>0.374821116167024</v>
      </c>
      <c r="O112" s="7">
        <f>1/(LN($J112+1))+1/(参数表!$C$3*LOG($K112+1))+1/(参数表!$C$5*LN($L112+$M112))</f>
        <v>0.439852989186384</v>
      </c>
    </row>
    <row r="113" spans="10:15">
      <c r="J113" s="5">
        <v>112</v>
      </c>
      <c r="K113">
        <f t="shared" si="63"/>
        <v>100</v>
      </c>
      <c r="L113">
        <f t="shared" si="64"/>
        <v>400</v>
      </c>
      <c r="M113">
        <f t="shared" si="65"/>
        <v>20</v>
      </c>
      <c r="N113" s="6">
        <f>1/(LOG($J113+1,2))+1/(参数表!$C$3*LOG($K113+1))+1/(参数表!$C$5*LN($L113+$M113))</f>
        <v>0.37454489897189</v>
      </c>
      <c r="O113" s="7">
        <f>1/(LN($J113+1))+1/(参数表!$C$3*LOG($K113+1))+1/(参数表!$C$5*LN($L113+$M113))</f>
        <v>0.439454492008756</v>
      </c>
    </row>
    <row r="114" spans="10:15">
      <c r="J114" s="5">
        <v>113</v>
      </c>
      <c r="K114">
        <f t="shared" si="63"/>
        <v>100</v>
      </c>
      <c r="L114">
        <f t="shared" si="64"/>
        <v>400</v>
      </c>
      <c r="M114">
        <f t="shared" si="65"/>
        <v>20</v>
      </c>
      <c r="N114" s="6">
        <f>1/(LOG($J114+1,2))+1/(参数表!$C$3*LOG($K114+1))+1/(参数表!$C$5*LN($L114+$M114))</f>
        <v>0.374272138592441</v>
      </c>
      <c r="O114" s="7">
        <f>1/(LN($J114+1))+1/(参数表!$C$3*LOG($K114+1))+1/(参数表!$C$5*LN($L114+$M114))</f>
        <v>0.439060981961974</v>
      </c>
    </row>
    <row r="115" spans="10:15">
      <c r="J115" s="5">
        <v>114</v>
      </c>
      <c r="K115">
        <f t="shared" si="63"/>
        <v>100</v>
      </c>
      <c r="L115">
        <f t="shared" si="64"/>
        <v>400</v>
      </c>
      <c r="M115">
        <f t="shared" si="65"/>
        <v>20</v>
      </c>
      <c r="N115" s="6">
        <f>1/(LOG($J115+1,2))+1/(参数表!$C$3*LOG($K115+1))+1/(参数表!$C$5*LN($L115+$M115))</f>
        <v>0.374002760149004</v>
      </c>
      <c r="O115" s="7">
        <f>1/(LN($J115+1))+1/(参数表!$C$3*LOG($K115+1))+1/(参数表!$C$5*LN($L115+$M115))</f>
        <v>0.438672351017504</v>
      </c>
    </row>
    <row r="116" spans="10:15">
      <c r="J116" s="5">
        <v>115</v>
      </c>
      <c r="K116">
        <f t="shared" si="63"/>
        <v>100</v>
      </c>
      <c r="L116">
        <f t="shared" si="64"/>
        <v>400</v>
      </c>
      <c r="M116">
        <f t="shared" si="65"/>
        <v>20</v>
      </c>
      <c r="N116" s="6">
        <f>1/(LOG($J116+1,2))+1/(参数表!$C$3*LOG($K116+1))+1/(参数表!$C$5*LN($L116+$M116))</f>
        <v>0.373736691045185</v>
      </c>
      <c r="O116" s="7">
        <f>1/(LN($J116+1))+1/(参数表!$C$3*LOG($K116+1))+1/(参数表!$C$5*LN($L116+$M116))</f>
        <v>0.438288494440891</v>
      </c>
    </row>
    <row r="117" spans="10:15">
      <c r="J117" s="5">
        <v>116</v>
      </c>
      <c r="K117">
        <f t="shared" si="63"/>
        <v>100</v>
      </c>
      <c r="L117">
        <f t="shared" si="64"/>
        <v>400</v>
      </c>
      <c r="M117">
        <f t="shared" si="65"/>
        <v>20</v>
      </c>
      <c r="N117" s="6">
        <f>1/(LOG($J117+1,2))+1/(参数表!$C$3*LOG($K117+1))+1/(参数表!$C$5*LN($L117+$M117))</f>
        <v>0.373473860878596</v>
      </c>
      <c r="O117" s="7">
        <f>1/(LN($J117+1))+1/(参数表!$C$3*LOG($K117+1))+1/(参数表!$C$5*LN($L117+$M117))</f>
        <v>0.437909310662957</v>
      </c>
    </row>
    <row r="118" spans="10:15">
      <c r="J118" s="5">
        <v>117</v>
      </c>
      <c r="K118">
        <f t="shared" si="63"/>
        <v>100</v>
      </c>
      <c r="L118">
        <f t="shared" si="64"/>
        <v>400</v>
      </c>
      <c r="M118">
        <f t="shared" si="65"/>
        <v>20</v>
      </c>
      <c r="N118" s="6">
        <f>1/(LOG($J118+1,2))+1/(参数表!$C$3*LOG($K118+1))+1/(参数表!$C$5*LN($L118+$M118))</f>
        <v>0.373214201355822</v>
      </c>
      <c r="O118" s="7">
        <f>1/(LN($J118+1))+1/(参数表!$C$3*LOG($K118+1))+1/(参数表!$C$5*LN($L118+$M118))</f>
        <v>0.437534701157132</v>
      </c>
    </row>
    <row r="119" spans="10:15">
      <c r="J119" s="5">
        <v>118</v>
      </c>
      <c r="K119">
        <f t="shared" si="63"/>
        <v>100</v>
      </c>
      <c r="L119">
        <f t="shared" si="64"/>
        <v>400</v>
      </c>
      <c r="M119">
        <f t="shared" si="65"/>
        <v>20</v>
      </c>
      <c r="N119" s="6">
        <f>1/(LOG($J119+1,2))+1/(参数表!$C$3*LOG($K119+1))+1/(参数表!$C$5*LN($L119+$M119))</f>
        <v>0.372957646211392</v>
      </c>
      <c r="O119" s="7">
        <f>1/(LN($J119+1))+1/(参数表!$C$3*LOG($K119+1))+1/(参数表!$C$5*LN($L119+$M119))</f>
        <v>0.437164570322548</v>
      </c>
    </row>
    <row r="120" spans="10:15">
      <c r="J120" s="5">
        <v>119</v>
      </c>
      <c r="K120">
        <f t="shared" si="63"/>
        <v>100</v>
      </c>
      <c r="L120">
        <f t="shared" si="64"/>
        <v>400</v>
      </c>
      <c r="M120">
        <f t="shared" si="65"/>
        <v>20</v>
      </c>
      <c r="N120" s="6">
        <f>1/(LOG($J120+1,2))+1/(参数表!$C$3*LOG($K120+1))+1/(参数表!$C$5*LN($L120+$M120))</f>
        <v>0.372704131130537</v>
      </c>
      <c r="O120" s="7">
        <f>1/(LN($J120+1))+1/(参数表!$C$3*LOG($K120+1))+1/(参数表!$C$5*LN($L120+$M120))</f>
        <v>0.436798825372608</v>
      </c>
    </row>
    <row r="121" spans="10:15">
      <c r="J121" s="5">
        <v>120</v>
      </c>
      <c r="K121">
        <f t="shared" si="63"/>
        <v>100</v>
      </c>
      <c r="L121">
        <f t="shared" si="64"/>
        <v>400</v>
      </c>
      <c r="M121">
        <f t="shared" si="65"/>
        <v>20</v>
      </c>
      <c r="N121" s="6">
        <f>1/(LOG($J121+1,2))+1/(参数表!$C$3*LOG($K121+1))+1/(参数表!$C$5*LN($L121+$M121))</f>
        <v>0.372453593675523</v>
      </c>
      <c r="O121" s="7">
        <f>1/(LN($J121+1))+1/(参数表!$C$3*LOG($K121+1))+1/(参数表!$C$5*LN($L121+$M121))</f>
        <v>0.436437376228702</v>
      </c>
    </row>
    <row r="122" spans="10:15">
      <c r="J122" s="5">
        <v>121</v>
      </c>
      <c r="K122">
        <f t="shared" ref="K122:K131" si="66">$A$7</f>
        <v>100</v>
      </c>
      <c r="L122">
        <f t="shared" ref="L122:L131" si="67">$A$4</f>
        <v>400</v>
      </c>
      <c r="M122">
        <f t="shared" ref="M122:M131" si="68">$A$5</f>
        <v>20</v>
      </c>
      <c r="N122" s="6">
        <f>1/(LOG($J122+1,2))+1/(参数表!$C$3*LOG($K122+1))+1/(参数表!$C$5*LN($L122+$M122))</f>
        <v>0.372205973215366</v>
      </c>
      <c r="O122" s="7">
        <f>1/(LN($J122+1))+1/(参数表!$C$3*LOG($K122+1))+1/(参数表!$C$5*LN($L122+$M122))</f>
        <v>0.436080135418811</v>
      </c>
    </row>
    <row r="123" spans="10:15">
      <c r="J123" s="5">
        <v>122</v>
      </c>
      <c r="K123">
        <f t="shared" si="66"/>
        <v>100</v>
      </c>
      <c r="L123">
        <f t="shared" si="67"/>
        <v>400</v>
      </c>
      <c r="M123">
        <f t="shared" si="68"/>
        <v>20</v>
      </c>
      <c r="N123" s="6">
        <f>1/(LOG($J123+1,2))+1/(参数表!$C$3*LOG($K123+1))+1/(参数表!$C$5*LN($L123+$M123))</f>
        <v>0.371961210858746</v>
      </c>
      <c r="O123" s="7">
        <f>1/(LN($J123+1))+1/(参数表!$C$3*LOG($K123+1))+1/(参数表!$C$5*LN($L123+$M123))</f>
        <v>0.43572701798072</v>
      </c>
    </row>
    <row r="124" spans="10:15">
      <c r="J124" s="5">
        <v>123</v>
      </c>
      <c r="K124">
        <f t="shared" si="66"/>
        <v>100</v>
      </c>
      <c r="L124">
        <f t="shared" si="67"/>
        <v>400</v>
      </c>
      <c r="M124">
        <f t="shared" si="68"/>
        <v>20</v>
      </c>
      <c r="N124" s="6">
        <f>1/(LOG($J124+1,2))+1/(参数表!$C$3*LOG($K124+1))+1/(参数表!$C$5*LN($L124+$M124))</f>
        <v>0.371719249389957</v>
      </c>
      <c r="O124" s="7">
        <f>1/(LN($J124+1))+1/(参数表!$C$3*LOG($K124+1))+1/(参数表!$C$5*LN($L124+$M124))</f>
        <v>0.435377941369611</v>
      </c>
    </row>
    <row r="125" spans="10:15">
      <c r="J125" s="5">
        <v>124</v>
      </c>
      <c r="K125">
        <f t="shared" si="66"/>
        <v>100</v>
      </c>
      <c r="L125">
        <f t="shared" si="67"/>
        <v>400</v>
      </c>
      <c r="M125">
        <f t="shared" si="68"/>
        <v>20</v>
      </c>
      <c r="N125" s="6">
        <f>1/(LOG($J125+1,2))+1/(参数表!$C$3*LOG($K125+1))+1/(参数表!$C$5*LN($L125+$M125))</f>
        <v>0.37148003320771</v>
      </c>
      <c r="O125" s="7">
        <f>1/(LN($J125+1))+1/(参数表!$C$3*LOG($K125+1))+1/(参数表!$C$5*LN($L125+$M125))</f>
        <v>0.435032825369783</v>
      </c>
    </row>
    <row r="126" spans="10:15">
      <c r="J126" s="5">
        <v>125</v>
      </c>
      <c r="K126">
        <f t="shared" si="66"/>
        <v>100</v>
      </c>
      <c r="L126">
        <f t="shared" si="67"/>
        <v>400</v>
      </c>
      <c r="M126">
        <f t="shared" si="68"/>
        <v>20</v>
      </c>
      <c r="N126" s="6">
        <f>1/(LOG($J126+1,2))+1/(参数表!$C$3*LOG($K126+1))+1/(参数表!$C$5*LN($L126+$M126))</f>
        <v>0.371243508266672</v>
      </c>
      <c r="O126" s="7">
        <f>1/(LN($J126+1))+1/(参数表!$C$3*LOG($K126+1))+1/(参数表!$C$5*LN($L126+$M126))</f>
        <v>0.434691592010301</v>
      </c>
    </row>
    <row r="127" spans="10:15">
      <c r="J127" s="5">
        <v>126</v>
      </c>
      <c r="K127">
        <f t="shared" si="66"/>
        <v>100</v>
      </c>
      <c r="L127">
        <f t="shared" si="67"/>
        <v>400</v>
      </c>
      <c r="M127">
        <f t="shared" si="68"/>
        <v>20</v>
      </c>
      <c r="N127" s="6">
        <f>1/(LOG($J127+1,2))+1/(参数表!$C$3*LOG($K127+1))+1/(参数表!$C$5*LN($L127+$M127))</f>
        <v>0.371009622021567</v>
      </c>
      <c r="O127" s="7">
        <f>1/(LN($J127+1))+1/(参数表!$C$3*LOG($K127+1))+1/(参数表!$C$5*LN($L127+$M127))</f>
        <v>0.434354165484355</v>
      </c>
    </row>
    <row r="128" spans="10:15">
      <c r="J128" s="5">
        <v>127</v>
      </c>
      <c r="K128">
        <f t="shared" si="66"/>
        <v>100</v>
      </c>
      <c r="L128">
        <f t="shared" si="67"/>
        <v>400</v>
      </c>
      <c r="M128">
        <f t="shared" si="68"/>
        <v>20</v>
      </c>
      <c r="N128" s="6">
        <f>1/(LOG($J128+1,2))+1/(参数表!$C$3*LOG($K128+1))+1/(参数表!$C$5*LN($L128+$M128))</f>
        <v>0.370778323373722</v>
      </c>
      <c r="O128" s="7">
        <f>1/(LN($J128+1))+1/(参数表!$C$3*LOG($K128+1))+1/(参数表!$C$5*LN($L128+$M128))</f>
        <v>0.434020472072145</v>
      </c>
    </row>
    <row r="129" spans="10:15">
      <c r="J129" s="5">
        <v>128</v>
      </c>
      <c r="K129">
        <f t="shared" si="66"/>
        <v>100</v>
      </c>
      <c r="L129">
        <f t="shared" si="67"/>
        <v>400</v>
      </c>
      <c r="M129">
        <f t="shared" si="68"/>
        <v>20</v>
      </c>
      <c r="N129" s="6">
        <f>1/(LOG($J129+1,2))+1/(参数表!$C$3*LOG($K129+1))+1/(参数表!$C$5*LN($L129+$M129))</f>
        <v>0.370549562619939</v>
      </c>
      <c r="O129" s="7">
        <f>1/(LN($J129+1))+1/(参数表!$C$3*LOG($K129+1))+1/(参数表!$C$5*LN($L129+$M129))</f>
        <v>0.433690440067113</v>
      </c>
    </row>
    <row r="130" spans="10:15">
      <c r="J130" s="5">
        <v>129</v>
      </c>
      <c r="K130">
        <f t="shared" si="66"/>
        <v>100</v>
      </c>
      <c r="L130">
        <f t="shared" si="67"/>
        <v>400</v>
      </c>
      <c r="M130">
        <f t="shared" si="68"/>
        <v>20</v>
      </c>
      <c r="N130" s="6">
        <f>1/(LOG($J130+1,2))+1/(参数表!$C$3*LOG($K130+1))+1/(参数表!$C$5*LN($L130+$M130))</f>
        <v>0.370323291403554</v>
      </c>
      <c r="O130" s="7">
        <f>1/(LN($J130+1))+1/(参数表!$C$3*LOG($K130+1))+1/(参数表!$C$5*LN($L130+$M130))</f>
        <v>0.433363999705338</v>
      </c>
    </row>
    <row r="131" spans="10:15">
      <c r="J131" s="5">
        <v>130</v>
      </c>
      <c r="K131">
        <f t="shared" si="66"/>
        <v>100</v>
      </c>
      <c r="L131">
        <f t="shared" si="67"/>
        <v>400</v>
      </c>
      <c r="M131">
        <f t="shared" si="68"/>
        <v>20</v>
      </c>
      <c r="N131" s="6">
        <f>1/(LOG($J131+1,2))+1/(参数表!$C$3*LOG($K131+1))+1/(参数表!$C$5*LN($L131+$M131))</f>
        <v>0.37009946266759</v>
      </c>
      <c r="O131" s="7">
        <f>1/(LN($J131+1))+1/(参数表!$C$3*LOG($K131+1))+1/(参数表!$C$5*LN($L131+$M131))</f>
        <v>0.433041083097954</v>
      </c>
    </row>
    <row r="132" spans="10:15">
      <c r="J132" s="5">
        <v>131</v>
      </c>
      <c r="K132">
        <f t="shared" ref="K132:K141" si="69">$A$7</f>
        <v>100</v>
      </c>
      <c r="L132">
        <f t="shared" ref="L132:L141" si="70">$A$4</f>
        <v>400</v>
      </c>
      <c r="M132">
        <f t="shared" ref="M132:M141" si="71">$A$5</f>
        <v>20</v>
      </c>
      <c r="N132" s="6">
        <f>1/(LOG($J132+1,2))+1/(参数表!$C$3*LOG($K132+1))+1/(参数表!$C$5*LN($L132+$M132))</f>
        <v>0.369878030609895</v>
      </c>
      <c r="O132" s="7">
        <f>1/(LN($J132+1))+1/(参数表!$C$3*LOG($K132+1))+1/(参数表!$C$5*LN($L132+$M132))</f>
        <v>0.432721624166423</v>
      </c>
    </row>
    <row r="133" spans="10:15">
      <c r="J133" s="5">
        <v>132</v>
      </c>
      <c r="K133">
        <f t="shared" si="69"/>
        <v>100</v>
      </c>
      <c r="L133">
        <f t="shared" si="70"/>
        <v>400</v>
      </c>
      <c r="M133">
        <f t="shared" si="71"/>
        <v>20</v>
      </c>
      <c r="N133" s="6">
        <f>1/(LOG($J133+1,2))+1/(参数表!$C$3*LOG($K133+1))+1/(参数表!$C$5*LN($L133+$M133))</f>
        <v>0.369658950640159</v>
      </c>
      <c r="O133" s="7">
        <f>1/(LN($J133+1))+1/(参数表!$C$3*LOG($K133+1))+1/(参数表!$C$5*LN($L133+$M133))</f>
        <v>0.432405558580528</v>
      </c>
    </row>
    <row r="134" spans="10:15">
      <c r="J134" s="5">
        <v>133</v>
      </c>
      <c r="K134">
        <f t="shared" si="69"/>
        <v>100</v>
      </c>
      <c r="L134">
        <f t="shared" si="70"/>
        <v>400</v>
      </c>
      <c r="M134">
        <f t="shared" si="71"/>
        <v>20</v>
      </c>
      <c r="N134" s="6">
        <f>1/(LOG($J134+1,2))+1/(参数表!$C$3*LOG($K134+1))+1/(参数表!$C$5*LN($L134+$M134))</f>
        <v>0.369442179338732</v>
      </c>
      <c r="O134" s="7">
        <f>1/(LN($J134+1))+1/(参数表!$C$3*LOG($K134+1))+1/(参数表!$C$5*LN($L134+$M134))</f>
        <v>0.432092823698952</v>
      </c>
    </row>
    <row r="135" spans="10:15">
      <c r="J135" s="5">
        <v>134</v>
      </c>
      <c r="K135">
        <f t="shared" si="69"/>
        <v>100</v>
      </c>
      <c r="L135">
        <f t="shared" si="70"/>
        <v>400</v>
      </c>
      <c r="M135">
        <f t="shared" si="71"/>
        <v>20</v>
      </c>
      <c r="N135" s="6">
        <f>1/(LOG($J135+1,2))+1/(参数表!$C$3*LOG($K135+1))+1/(参数表!$C$5*LN($L135+$M135))</f>
        <v>0.369227674417132</v>
      </c>
      <c r="O135" s="7">
        <f>1/(LN($J135+1))+1/(参数表!$C$3*LOG($K135+1))+1/(参数表!$C$5*LN($L135+$M135))</f>
        <v>0.431783358512313</v>
      </c>
    </row>
    <row r="136" spans="10:15">
      <c r="J136" s="5">
        <v>135</v>
      </c>
      <c r="K136">
        <f t="shared" si="69"/>
        <v>100</v>
      </c>
      <c r="L136">
        <f t="shared" si="70"/>
        <v>400</v>
      </c>
      <c r="M136">
        <f t="shared" si="71"/>
        <v>20</v>
      </c>
      <c r="N136" s="6">
        <f>1/(LOG($J136+1,2))+1/(参数表!$C$3*LOG($K136+1))+1/(参数表!$C$5*LN($L136+$M136))</f>
        <v>0.369015394680189</v>
      </c>
      <c r="O136" s="7">
        <f>1/(LN($J136+1))+1/(参数表!$C$3*LOG($K136+1))+1/(参数表!$C$5*LN($L136+$M136))</f>
        <v>0.431477103588544</v>
      </c>
    </row>
    <row r="137" spans="10:15">
      <c r="J137" s="5">
        <v>136</v>
      </c>
      <c r="K137">
        <f t="shared" si="69"/>
        <v>100</v>
      </c>
      <c r="L137">
        <f t="shared" si="70"/>
        <v>400</v>
      </c>
      <c r="M137">
        <f t="shared" si="71"/>
        <v>20</v>
      </c>
      <c r="N137" s="6">
        <f>1/(LOG($J137+1,2))+1/(参数表!$C$3*LOG($K137+1))+1/(参数表!$C$5*LN($L137+$M137))</f>
        <v>0.36880529998972</v>
      </c>
      <c r="O137" s="7">
        <f>1/(LN($J137+1))+1/(参数表!$C$3*LOG($K137+1))+1/(参数表!$C$5*LN($L137+$M137))</f>
        <v>0.431174001020488</v>
      </c>
    </row>
    <row r="138" spans="10:15">
      <c r="J138" s="5">
        <v>137</v>
      </c>
      <c r="K138">
        <f t="shared" si="69"/>
        <v>100</v>
      </c>
      <c r="L138">
        <f t="shared" si="70"/>
        <v>400</v>
      </c>
      <c r="M138">
        <f t="shared" si="71"/>
        <v>20</v>
      </c>
      <c r="N138" s="6">
        <f>1/(LOG($J138+1,2))+1/(参数表!$C$3*LOG($K138+1))+1/(参数表!$C$5*LN($L138+$M138))</f>
        <v>0.368597351229683</v>
      </c>
      <c r="O138" s="7">
        <f>1/(LN($J138+1))+1/(参数表!$C$3*LOG($K138+1))+1/(参数表!$C$5*LN($L138+$M138))</f>
        <v>0.430873994375623</v>
      </c>
    </row>
    <row r="139" spans="10:15">
      <c r="J139" s="5">
        <v>138</v>
      </c>
      <c r="K139">
        <f t="shared" si="69"/>
        <v>100</v>
      </c>
      <c r="L139">
        <f t="shared" si="70"/>
        <v>400</v>
      </c>
      <c r="M139">
        <f t="shared" si="71"/>
        <v>20</v>
      </c>
      <c r="N139" s="6">
        <f>1/(LOG($J139+1,2))+1/(参数表!$C$3*LOG($K139+1))+1/(参数表!$C$5*LN($L139+$M139))</f>
        <v>0.368391510272719</v>
      </c>
      <c r="O139" s="7">
        <f>1/(LN($J139+1))+1/(参数表!$C$3*LOG($K139+1))+1/(参数表!$C$5*LN($L139+$M139))</f>
        <v>0.4305770286478</v>
      </c>
    </row>
    <row r="140" spans="10:15">
      <c r="J140" s="5">
        <v>139</v>
      </c>
      <c r="K140">
        <f t="shared" si="69"/>
        <v>100</v>
      </c>
      <c r="L140">
        <f t="shared" si="70"/>
        <v>400</v>
      </c>
      <c r="M140">
        <f t="shared" si="71"/>
        <v>20</v>
      </c>
      <c r="N140" s="6">
        <f>1/(LOG($J140+1,2))+1/(参数表!$C$3*LOG($K140+1))+1/(参数表!$C$5*LN($L140+$M140))</f>
        <v>0.368187739948038</v>
      </c>
      <c r="O140" s="7">
        <f>1/(LN($J140+1))+1/(参数表!$C$3*LOG($K140+1))+1/(参数表!$C$5*LN($L140+$M140))</f>
        <v>0.430283050210902</v>
      </c>
    </row>
    <row r="141" spans="10:15">
      <c r="J141" s="5">
        <v>140</v>
      </c>
      <c r="K141">
        <f t="shared" si="69"/>
        <v>100</v>
      </c>
      <c r="L141">
        <f t="shared" si="70"/>
        <v>400</v>
      </c>
      <c r="M141">
        <f t="shared" si="71"/>
        <v>20</v>
      </c>
      <c r="N141" s="6">
        <f>1/(LOG($J141+1,2))+1/(参数表!$C$3*LOG($K141+1))+1/(参数表!$C$5*LN($L141+$M141))</f>
        <v>0.367986004010567</v>
      </c>
      <c r="O141" s="7">
        <f>1/(LN($J141+1))+1/(参数表!$C$3*LOG($K141+1))+1/(参数表!$C$5*LN($L141+$M141))</f>
        <v>0.429992006774344</v>
      </c>
    </row>
    <row r="142" spans="10:15">
      <c r="J142" s="5">
        <v>141</v>
      </c>
      <c r="K142">
        <f t="shared" ref="K142:K151" si="72">$A$7</f>
        <v>100</v>
      </c>
      <c r="L142">
        <f t="shared" ref="L142:L151" si="73">$A$4</f>
        <v>400</v>
      </c>
      <c r="M142">
        <f t="shared" ref="M142:M151" si="74">$A$5</f>
        <v>20</v>
      </c>
      <c r="N142" s="6">
        <f>1/(LOG($J142+1,2))+1/(参数表!$C$3*LOG($K142+1))+1/(参数表!$C$5*LN($L142+$M142))</f>
        <v>0.367786267111317</v>
      </c>
      <c r="O142" s="7">
        <f>1/(LN($J142+1))+1/(参数表!$C$3*LOG($K142+1))+1/(参数表!$C$5*LN($L142+$M142))</f>
        <v>0.429703847340313</v>
      </c>
    </row>
    <row r="143" spans="10:15">
      <c r="J143" s="5">
        <v>142</v>
      </c>
      <c r="K143">
        <f t="shared" si="72"/>
        <v>100</v>
      </c>
      <c r="L143">
        <f t="shared" si="73"/>
        <v>400</v>
      </c>
      <c r="M143">
        <f t="shared" si="74"/>
        <v>20</v>
      </c>
      <c r="N143" s="6">
        <f>1/(LOG($J143+1,2))+1/(参数表!$C$3*LOG($K143+1))+1/(参数表!$C$5*LN($L143+$M143))</f>
        <v>0.367588494768898</v>
      </c>
      <c r="O143" s="7">
        <f>1/(LN($J143+1))+1/(参数表!$C$3*LOG($K143+1))+1/(参数表!$C$5*LN($L143+$M143))</f>
        <v>0.429418522162681</v>
      </c>
    </row>
    <row r="144" spans="10:15">
      <c r="J144" s="5">
        <v>143</v>
      </c>
      <c r="K144">
        <f t="shared" si="72"/>
        <v>100</v>
      </c>
      <c r="L144">
        <f t="shared" si="73"/>
        <v>400</v>
      </c>
      <c r="M144">
        <f t="shared" si="74"/>
        <v>20</v>
      </c>
      <c r="N144" s="6">
        <f>1/(LOG($J144+1,2))+1/(参数表!$C$3*LOG($K144+1))+1/(参数表!$C$5*LN($L144+$M144))</f>
        <v>0.367392653342144</v>
      </c>
      <c r="O144" s="7">
        <f>1/(LN($J144+1))+1/(参数表!$C$3*LOG($K144+1))+1/(参数表!$C$5*LN($L144+$M144))</f>
        <v>0.429135982707502</v>
      </c>
    </row>
    <row r="145" spans="10:15">
      <c r="J145" s="5">
        <v>144</v>
      </c>
      <c r="K145">
        <f t="shared" si="72"/>
        <v>100</v>
      </c>
      <c r="L145">
        <f t="shared" si="73"/>
        <v>400</v>
      </c>
      <c r="M145">
        <f t="shared" si="74"/>
        <v>20</v>
      </c>
      <c r="N145" s="6">
        <f>1/(LOG($J145+1,2))+1/(参数表!$C$3*LOG($K145+1))+1/(参数表!$C$5*LN($L145+$M145))</f>
        <v>0.367198710003783</v>
      </c>
      <c r="O145" s="7">
        <f>1/(LN($J145+1))+1/(参数表!$C$3*LOG($K145+1))+1/(参数表!$C$5*LN($L145+$M145))</f>
        <v>0.428856181615035</v>
      </c>
    </row>
    <row r="146" spans="10:15">
      <c r="J146" s="5">
        <v>145</v>
      </c>
      <c r="K146">
        <f t="shared" si="72"/>
        <v>100</v>
      </c>
      <c r="L146">
        <f t="shared" si="73"/>
        <v>400</v>
      </c>
      <c r="M146">
        <f t="shared" si="74"/>
        <v>20</v>
      </c>
      <c r="N146" s="6">
        <f>1/(LOG($J146+1,2))+1/(参数表!$C$3*LOG($K146+1))+1/(参数表!$C$5*LN($L146+$M146))</f>
        <v>0.36700663271512</v>
      </c>
      <c r="O146" s="7">
        <f>1/(LN($J146+1))+1/(参数表!$C$3*LOG($K146+1))+1/(参数表!$C$5*LN($L146+$M146))</f>
        <v>0.428579072663213</v>
      </c>
    </row>
    <row r="147" spans="10:15">
      <c r="J147" s="5">
        <v>146</v>
      </c>
      <c r="K147">
        <f t="shared" si="72"/>
        <v>100</v>
      </c>
      <c r="L147">
        <f t="shared" si="73"/>
        <v>400</v>
      </c>
      <c r="M147">
        <f t="shared" si="74"/>
        <v>20</v>
      </c>
      <c r="N147" s="6">
        <f>1/(LOG($J147+1,2))+1/(参数表!$C$3*LOG($K147+1))+1/(参数表!$C$5*LN($L147+$M147))</f>
        <v>0.366816390201671</v>
      </c>
      <c r="O147" s="7">
        <f>1/(LN($J147+1))+1/(参数表!$C$3*LOG($K147+1))+1/(参数表!$C$5*LN($L147+$M147))</f>
        <v>0.428304610732493</v>
      </c>
    </row>
    <row r="148" spans="10:15">
      <c r="J148" s="5">
        <v>147</v>
      </c>
      <c r="K148">
        <f t="shared" si="72"/>
        <v>100</v>
      </c>
      <c r="L148">
        <f t="shared" si="73"/>
        <v>400</v>
      </c>
      <c r="M148">
        <f t="shared" si="74"/>
        <v>20</v>
      </c>
      <c r="N148" s="6">
        <f>1/(LOG($J148+1,2))+1/(参数表!$C$3*LOG($K148+1))+1/(参数表!$C$5*LN($L148+$M148))</f>
        <v>0.366627951929721</v>
      </c>
      <c r="O148" s="7">
        <f>1/(LN($J148+1))+1/(参数表!$C$3*LOG($K148+1))+1/(参数表!$C$5*LN($L148+$M148))</f>
        <v>0.428032751772038</v>
      </c>
    </row>
    <row r="149" spans="10:15">
      <c r="J149" s="5">
        <v>148</v>
      </c>
      <c r="K149">
        <f t="shared" si="72"/>
        <v>100</v>
      </c>
      <c r="L149">
        <f t="shared" si="73"/>
        <v>400</v>
      </c>
      <c r="M149">
        <f t="shared" si="74"/>
        <v>20</v>
      </c>
      <c r="N149" s="6">
        <f>1/(LOG($J149+1,2))+1/(参数表!$C$3*LOG($K149+1))+1/(参数表!$C$5*LN($L149+$M149))</f>
        <v>0.366441288083757</v>
      </c>
      <c r="O149" s="7">
        <f>1/(LN($J149+1))+1/(参数表!$C$3*LOG($K149+1))+1/(参数表!$C$5*LN($L149+$M149))</f>
        <v>0.427763452767152</v>
      </c>
    </row>
    <row r="150" spans="10:15">
      <c r="J150" s="5">
        <v>149</v>
      </c>
      <c r="K150">
        <f t="shared" si="72"/>
        <v>100</v>
      </c>
      <c r="L150">
        <f t="shared" si="73"/>
        <v>400</v>
      </c>
      <c r="M150">
        <f t="shared" si="74"/>
        <v>20</v>
      </c>
      <c r="N150" s="6">
        <f>1/(LOG($J150+1,2))+1/(参数表!$C$3*LOG($K150+1))+1/(参数表!$C$5*LN($L150+$M150))</f>
        <v>0.366256369544733</v>
      </c>
      <c r="O150" s="7">
        <f>1/(LN($J150+1))+1/(参数表!$C$3*LOG($K150+1))+1/(参数表!$C$5*LN($L150+$M150))</f>
        <v>0.427496671707934</v>
      </c>
    </row>
    <row r="151" spans="10:15">
      <c r="J151" s="5">
        <v>150</v>
      </c>
      <c r="K151">
        <f t="shared" si="72"/>
        <v>100</v>
      </c>
      <c r="L151">
        <f t="shared" si="73"/>
        <v>400</v>
      </c>
      <c r="M151">
        <f t="shared" si="74"/>
        <v>20</v>
      </c>
      <c r="N151" s="6">
        <f>1/(LOG($J151+1,2))+1/(参数表!$C$3*LOG($K151+1))+1/(参数表!$C$5*LN($L151+$M151))</f>
        <v>0.366073167869146</v>
      </c>
      <c r="O151" s="7">
        <f>1/(LN($J151+1))+1/(参数表!$C$3*LOG($K151+1))+1/(参数表!$C$5*LN($L151+$M151))</f>
        <v>0.427232367559083</v>
      </c>
    </row>
    <row r="152" spans="10:15">
      <c r="J152" s="5">
        <v>151</v>
      </c>
      <c r="K152">
        <f t="shared" ref="K152:K161" si="75">$A$7</f>
        <v>100</v>
      </c>
      <c r="L152">
        <f t="shared" ref="L152:L161" si="76">$A$4</f>
        <v>400</v>
      </c>
      <c r="M152">
        <f t="shared" ref="M152:M161" si="77">$A$5</f>
        <v>20</v>
      </c>
      <c r="N152" s="6">
        <f>1/(LOG($J152+1,2))+1/(参数表!$C$3*LOG($K152+1))+1/(参数表!$C$5*LN($L152+$M152))</f>
        <v>0.36589165526887</v>
      </c>
      <c r="O152" s="7">
        <f>1/(LN($J152+1))+1/(参数表!$C$3*LOG($K152+1))+1/(参数表!$C$5*LN($L152+$M152))</f>
        <v>0.426970500230805</v>
      </c>
    </row>
    <row r="153" spans="10:15">
      <c r="J153" s="5">
        <v>152</v>
      </c>
      <c r="K153">
        <f t="shared" si="75"/>
        <v>100</v>
      </c>
      <c r="L153">
        <f t="shared" si="76"/>
        <v>400</v>
      </c>
      <c r="M153">
        <f t="shared" si="77"/>
        <v>20</v>
      </c>
      <c r="N153" s="6">
        <f>1/(LOG($J153+1,2))+1/(参数表!$C$3*LOG($K153+1))+1/(参数表!$C$5*LN($L153+$M153))</f>
        <v>0.365711804591726</v>
      </c>
      <c r="O153" s="7">
        <f>1/(LN($J153+1))+1/(参数表!$C$3*LOG($K153+1))+1/(参数表!$C$5*LN($L153+$M153))</f>
        <v>0.426711030550788</v>
      </c>
    </row>
    <row r="154" spans="10:15">
      <c r="J154" s="5">
        <v>153</v>
      </c>
      <c r="K154">
        <f t="shared" si="75"/>
        <v>100</v>
      </c>
      <c r="L154">
        <f t="shared" si="76"/>
        <v>400</v>
      </c>
      <c r="M154">
        <f t="shared" si="77"/>
        <v>20</v>
      </c>
      <c r="N154" s="6">
        <f>1/(LOG($J154+1,2))+1/(参数表!$C$3*LOG($K154+1))+1/(参数表!$C$5*LN($L154+$M154))</f>
        <v>0.365533589302757</v>
      </c>
      <c r="O154" s="7">
        <f>1/(LN($J154+1))+1/(参数表!$C$3*LOG($K154+1))+1/(参数表!$C$5*LN($L154+$M154))</f>
        <v>0.426453920237182</v>
      </c>
    </row>
    <row r="155" spans="10:15">
      <c r="J155" s="5">
        <v>154</v>
      </c>
      <c r="K155">
        <f t="shared" si="75"/>
        <v>100</v>
      </c>
      <c r="L155">
        <f t="shared" si="76"/>
        <v>400</v>
      </c>
      <c r="M155">
        <f t="shared" si="77"/>
        <v>20</v>
      </c>
      <c r="N155" s="6">
        <f>1/(LOG($J155+1,2))+1/(参数表!$C$3*LOG($K155+1))+1/(参数表!$C$5*LN($L155+$M155))</f>
        <v>0.365356983466173</v>
      </c>
      <c r="O155" s="7">
        <f>1/(LN($J155+1))+1/(参数表!$C$3*LOG($K155+1))+1/(参数表!$C$5*LN($L155+$M155))</f>
        <v>0.426199131872551</v>
      </c>
    </row>
    <row r="156" spans="10:15">
      <c r="J156" s="5">
        <v>155</v>
      </c>
      <c r="K156">
        <f t="shared" si="75"/>
        <v>100</v>
      </c>
      <c r="L156">
        <f t="shared" si="76"/>
        <v>400</v>
      </c>
      <c r="M156">
        <f t="shared" si="77"/>
        <v>20</v>
      </c>
      <c r="N156" s="6">
        <f>1/(LOG($J156+1,2))+1/(参数表!$C$3*LOG($K156+1))+1/(参数表!$C$5*LN($L156+$M156))</f>
        <v>0.365181961727938</v>
      </c>
      <c r="O156" s="7">
        <f>1/(LN($J156+1))+1/(参数表!$C$3*LOG($K156+1))+1/(参数表!$C$5*LN($L156+$M156))</f>
        <v>0.425946628878752</v>
      </c>
    </row>
    <row r="157" spans="10:15">
      <c r="J157" s="5">
        <v>156</v>
      </c>
      <c r="K157">
        <f t="shared" si="75"/>
        <v>100</v>
      </c>
      <c r="L157">
        <f t="shared" si="76"/>
        <v>400</v>
      </c>
      <c r="M157">
        <f t="shared" si="77"/>
        <v>20</v>
      </c>
      <c r="N157" s="6">
        <f>1/(LOG($J157+1,2))+1/(参数表!$C$3*LOG($K157+1))+1/(参数表!$C$5*LN($L157+$M157))</f>
        <v>0.365008499298977</v>
      </c>
      <c r="O157" s="7">
        <f>1/(LN($J157+1))+1/(参数表!$C$3*LOG($K157+1))+1/(参数表!$C$5*LN($L157+$M157))</f>
        <v>0.425696375492709</v>
      </c>
    </row>
    <row r="158" spans="10:15">
      <c r="J158" s="5">
        <v>157</v>
      </c>
      <c r="K158">
        <f t="shared" si="75"/>
        <v>100</v>
      </c>
      <c r="L158">
        <f t="shared" si="76"/>
        <v>400</v>
      </c>
      <c r="M158">
        <f t="shared" si="77"/>
        <v>20</v>
      </c>
      <c r="N158" s="6">
        <f>1/(LOG($J158+1,2))+1/(参数表!$C$3*LOG($K158+1))+1/(参数表!$C$5*LN($L158+$M158))</f>
        <v>0.364836571938971</v>
      </c>
      <c r="O158" s="7">
        <f>1/(LN($J158+1))+1/(参数表!$C$3*LOG($K158+1))+1/(参数表!$C$5*LN($L158+$M158))</f>
        <v>0.425448336743036</v>
      </c>
    </row>
    <row r="159" spans="10:15">
      <c r="J159" s="5">
        <v>158</v>
      </c>
      <c r="K159">
        <f t="shared" si="75"/>
        <v>100</v>
      </c>
      <c r="L159">
        <f t="shared" si="76"/>
        <v>400</v>
      </c>
      <c r="M159">
        <f t="shared" si="77"/>
        <v>20</v>
      </c>
      <c r="N159" s="6">
        <f>1/(LOG($J159+1,2))+1/(参数表!$C$3*LOG($K159+1))+1/(参数表!$C$5*LN($L159+$M159))</f>
        <v>0.364666155940723</v>
      </c>
      <c r="O159" s="7">
        <f>1/(LN($J159+1))+1/(参数表!$C$3*LOG($K159+1))+1/(参数表!$C$5*LN($L159+$M159))</f>
        <v>0.425202478427475</v>
      </c>
    </row>
    <row r="160" spans="10:15">
      <c r="J160" s="5">
        <v>159</v>
      </c>
      <c r="K160">
        <f t="shared" si="75"/>
        <v>100</v>
      </c>
      <c r="L160">
        <f t="shared" si="76"/>
        <v>400</v>
      </c>
      <c r="M160">
        <f t="shared" si="77"/>
        <v>20</v>
      </c>
      <c r="N160" s="6">
        <f>1/(LOG($J160+1,2))+1/(参数表!$C$3*LOG($K160+1))+1/(参数表!$C$5*LN($L160+$M160))</f>
        <v>0.364497228115061</v>
      </c>
      <c r="O160" s="7">
        <f>1/(LN($J160+1))+1/(参数表!$C$3*LOG($K160+1))+1/(参数表!$C$5*LN($L160+$M160))</f>
        <v>0.424958767091124</v>
      </c>
    </row>
    <row r="161" spans="10:15">
      <c r="J161" s="5">
        <v>160</v>
      </c>
      <c r="K161">
        <f t="shared" si="75"/>
        <v>100</v>
      </c>
      <c r="L161">
        <f t="shared" si="76"/>
        <v>400</v>
      </c>
      <c r="M161">
        <f t="shared" si="77"/>
        <v>20</v>
      </c>
      <c r="N161" s="6">
        <f>1/(LOG($J161+1,2))+1/(参数表!$C$3*LOG($K161+1))+1/(参数表!$C$5*LN($L161+$M161))</f>
        <v>0.36432976577627</v>
      </c>
      <c r="O161" s="7">
        <f>1/(LN($J161+1))+1/(参数表!$C$3*LOG($K161+1))+1/(参数表!$C$5*LN($L161+$M161))</f>
        <v>0.424717170005414</v>
      </c>
    </row>
    <row r="162" spans="10:15">
      <c r="J162" s="5">
        <v>161</v>
      </c>
      <c r="K162">
        <f t="shared" ref="K162:K171" si="78">$A$7</f>
        <v>100</v>
      </c>
      <c r="L162">
        <f t="shared" ref="L162:L171" si="79">$A$4</f>
        <v>400</v>
      </c>
      <c r="M162">
        <f t="shared" ref="M162:M171" si="80">$A$5</f>
        <v>20</v>
      </c>
      <c r="N162" s="6">
        <f>1/(LOG($J162+1,2))+1/(参数表!$C$3*LOG($K162+1))+1/(参数表!$C$5*LN($L162+$M162))</f>
        <v>0.364163746728013</v>
      </c>
      <c r="O162" s="7">
        <f>1/(LN($J162+1))+1/(参数表!$C$3*LOG($K162+1))+1/(参数表!$C$5*LN($L162+$M162))</f>
        <v>0.424477655147801</v>
      </c>
    </row>
    <row r="163" spans="10:15">
      <c r="J163" s="5">
        <v>162</v>
      </c>
      <c r="K163">
        <f t="shared" si="78"/>
        <v>100</v>
      </c>
      <c r="L163">
        <f t="shared" si="79"/>
        <v>400</v>
      </c>
      <c r="M163">
        <f t="shared" si="80"/>
        <v>20</v>
      </c>
      <c r="N163" s="6">
        <f>1/(LOG($J163+1,2))+1/(参数表!$C$3*LOG($K163+1))+1/(参数表!$C$5*LN($L163+$M163))</f>
        <v>0.363999149249746</v>
      </c>
      <c r="O163" s="7">
        <f>1/(LN($J163+1))+1/(参数表!$C$3*LOG($K163+1))+1/(参数表!$C$5*LN($L163+$M163))</f>
        <v>0.424240191182163</v>
      </c>
    </row>
    <row r="164" spans="10:15">
      <c r="J164" s="5">
        <v>163</v>
      </c>
      <c r="K164">
        <f t="shared" si="78"/>
        <v>100</v>
      </c>
      <c r="L164">
        <f t="shared" si="79"/>
        <v>400</v>
      </c>
      <c r="M164">
        <f t="shared" si="80"/>
        <v>20</v>
      </c>
      <c r="N164" s="6">
        <f>1/(LOG($J164+1,2))+1/(参数表!$C$3*LOG($K164+1))+1/(参数表!$C$5*LN($L164+$M164))</f>
        <v>0.363835952083581</v>
      </c>
      <c r="O164" s="7">
        <f>1/(LN($J164+1))+1/(参数表!$C$3*LOG($K164+1))+1/(参数表!$C$5*LN($L164+$M164))</f>
        <v>0.424004747439848</v>
      </c>
    </row>
    <row r="165" spans="10:15">
      <c r="J165" s="5">
        <v>164</v>
      </c>
      <c r="K165">
        <f t="shared" si="78"/>
        <v>100</v>
      </c>
      <c r="L165">
        <f t="shared" si="79"/>
        <v>400</v>
      </c>
      <c r="M165">
        <f t="shared" si="80"/>
        <v>20</v>
      </c>
      <c r="N165" s="6">
        <f>1/(LOG($J165+1,2))+1/(参数表!$C$3*LOG($K165+1))+1/(参数表!$C$5*LN($L165+$M165))</f>
        <v>0.363674134421594</v>
      </c>
      <c r="O165" s="7">
        <f>1/(LN($J165+1))+1/(参数表!$C$3*LOG($K165+1))+1/(参数表!$C$5*LN($L165+$M165))</f>
        <v>0.423771293901372</v>
      </c>
    </row>
    <row r="166" spans="10:15">
      <c r="J166" s="5">
        <v>165</v>
      </c>
      <c r="K166">
        <f t="shared" si="78"/>
        <v>100</v>
      </c>
      <c r="L166">
        <f t="shared" si="79"/>
        <v>400</v>
      </c>
      <c r="M166">
        <f t="shared" si="80"/>
        <v>20</v>
      </c>
      <c r="N166" s="6">
        <f>1/(LOG($J166+1,2))+1/(参数表!$C$3*LOG($K166+1))+1/(参数表!$C$5*LN($L166+$M166))</f>
        <v>0.363513675893566</v>
      </c>
      <c r="O166" s="7">
        <f>1/(LN($J166+1))+1/(参数表!$C$3*LOG($K166+1))+1/(参数表!$C$5*LN($L166+$M166))</f>
        <v>0.423539801178717</v>
      </c>
    </row>
    <row r="167" spans="10:15">
      <c r="J167" s="5">
        <v>166</v>
      </c>
      <c r="K167">
        <f t="shared" si="78"/>
        <v>100</v>
      </c>
      <c r="L167">
        <f t="shared" si="79"/>
        <v>400</v>
      </c>
      <c r="M167">
        <f t="shared" si="80"/>
        <v>20</v>
      </c>
      <c r="N167" s="6">
        <f>1/(LOG($J167+1,2))+1/(参数表!$C$3*LOG($K167+1))+1/(参数表!$C$5*LN($L167+$M167))</f>
        <v>0.363354556555117</v>
      </c>
      <c r="O167" s="7">
        <f>1/(LN($J167+1))+1/(参数表!$C$3*LOG($K167+1))+1/(参数表!$C$5*LN($L167+$M167))</f>
        <v>0.423310240498227</v>
      </c>
    </row>
    <row r="168" spans="10:15">
      <c r="J168" s="5">
        <v>167</v>
      </c>
      <c r="K168">
        <f t="shared" si="78"/>
        <v>100</v>
      </c>
      <c r="L168">
        <f t="shared" si="79"/>
        <v>400</v>
      </c>
      <c r="M168">
        <f t="shared" si="80"/>
        <v>20</v>
      </c>
      <c r="N168" s="6">
        <f>1/(LOG($J168+1,2))+1/(参数表!$C$3*LOG($K168+1))+1/(参数表!$C$5*LN($L168+$M168))</f>
        <v>0.363196756876246</v>
      </c>
      <c r="O168" s="7">
        <f>1/(LN($J168+1))+1/(参数表!$C$3*LOG($K168+1))+1/(参数表!$C$5*LN($L168+$M168))</f>
        <v>0.423082583684066</v>
      </c>
    </row>
    <row r="169" spans="10:15">
      <c r="J169" s="5">
        <v>168</v>
      </c>
      <c r="K169">
        <f t="shared" si="78"/>
        <v>100</v>
      </c>
      <c r="L169">
        <f t="shared" si="79"/>
        <v>400</v>
      </c>
      <c r="M169">
        <f t="shared" si="80"/>
        <v>20</v>
      </c>
      <c r="N169" s="6">
        <f>1/(LOG($J169+1,2))+1/(参数表!$C$3*LOG($K169+1))+1/(参数表!$C$5*LN($L169+$M169))</f>
        <v>0.363040257730239</v>
      </c>
      <c r="O169" s="7">
        <f>1/(LN($J169+1))+1/(参数表!$C$3*LOG($K169+1))+1/(参数表!$C$5*LN($L169+$M169))</f>
        <v>0.422856803142219</v>
      </c>
    </row>
    <row r="170" spans="10:15">
      <c r="J170" s="5">
        <v>169</v>
      </c>
      <c r="K170">
        <f t="shared" si="78"/>
        <v>100</v>
      </c>
      <c r="L170">
        <f t="shared" si="79"/>
        <v>400</v>
      </c>
      <c r="M170">
        <f t="shared" si="80"/>
        <v>20</v>
      </c>
      <c r="N170" s="6">
        <f>1/(LOG($J170+1,2))+1/(参数表!$C$3*LOG($K170+1))+1/(参数表!$C$5*LN($L170+$M170))</f>
        <v>0.362885040382944</v>
      </c>
      <c r="O170" s="7">
        <f>1/(LN($J170+1))+1/(参数表!$C$3*LOG($K170+1))+1/(参数表!$C$5*LN($L170+$M170))</f>
        <v>0.422632871845016</v>
      </c>
    </row>
    <row r="171" spans="10:15">
      <c r="J171" s="5">
        <v>170</v>
      </c>
      <c r="K171">
        <f t="shared" si="78"/>
        <v>100</v>
      </c>
      <c r="L171">
        <f t="shared" si="79"/>
        <v>400</v>
      </c>
      <c r="M171">
        <f t="shared" si="80"/>
        <v>20</v>
      </c>
      <c r="N171" s="6">
        <f>1/(LOG($J171+1,2))+1/(参数表!$C$3*LOG($K171+1))+1/(参数表!$C$5*LN($L171+$M171))</f>
        <v>0.362731086482387</v>
      </c>
      <c r="O171" s="7">
        <f>1/(LN($J171+1))+1/(参数表!$C$3*LOG($K171+1))+1/(参数表!$C$5*LN($L171+$M171))</f>
        <v>0.422410763316158</v>
      </c>
    </row>
    <row r="172" spans="10:15">
      <c r="J172" s="5">
        <v>171</v>
      </c>
      <c r="K172">
        <f t="shared" ref="K172:K181" si="81">$A$7</f>
        <v>100</v>
      </c>
      <c r="L172">
        <f t="shared" ref="L172:L181" si="82">$A$4</f>
        <v>400</v>
      </c>
      <c r="M172">
        <f t="shared" ref="M172:M181" si="83">$A$5</f>
        <v>20</v>
      </c>
      <c r="N172" s="6">
        <f>1/(LOG($J172+1,2))+1/(参数表!$C$3*LOG($K172+1))+1/(参数表!$C$5*LN($L172+$M172))</f>
        <v>0.362578378048734</v>
      </c>
      <c r="O172" s="7">
        <f>1/(LN($J172+1))+1/(参数表!$C$3*LOG($K172+1))+1/(参数表!$C$5*LN($L172+$M172))</f>
        <v>0.422190451616225</v>
      </c>
    </row>
    <row r="173" spans="10:15">
      <c r="J173" s="5">
        <v>172</v>
      </c>
      <c r="K173">
        <f t="shared" si="81"/>
        <v>100</v>
      </c>
      <c r="L173">
        <f t="shared" si="82"/>
        <v>400</v>
      </c>
      <c r="M173">
        <f t="shared" si="83"/>
        <v>20</v>
      </c>
      <c r="N173" s="6">
        <f>1/(LOG($J173+1,2))+1/(参数表!$C$3*LOG($K173+1))+1/(参数表!$C$5*LN($L173+$M173))</f>
        <v>0.362426897464564</v>
      </c>
      <c r="O173" s="7">
        <f>1/(LN($J173+1))+1/(参数表!$C$3*LOG($K173+1))+1/(参数表!$C$5*LN($L173+$M173))</f>
        <v>0.421971911328651</v>
      </c>
    </row>
    <row r="174" spans="10:15">
      <c r="J174" s="5">
        <v>173</v>
      </c>
      <c r="K174">
        <f t="shared" si="81"/>
        <v>100</v>
      </c>
      <c r="L174">
        <f t="shared" si="82"/>
        <v>400</v>
      </c>
      <c r="M174">
        <f t="shared" si="83"/>
        <v>20</v>
      </c>
      <c r="N174" s="6">
        <f>1/(LOG($J174+1,2))+1/(参数表!$C$3*LOG($K174+1))+1/(参数表!$C$5*LN($L174+$M174))</f>
        <v>0.362276627465457</v>
      </c>
      <c r="O174" s="7">
        <f>1/(LN($J174+1))+1/(参数表!$C$3*LOG($K174+1))+1/(参数表!$C$5*LN($L174+$M174))</f>
        <v>0.421755117546146</v>
      </c>
    </row>
    <row r="175" spans="10:15">
      <c r="J175" s="5">
        <v>174</v>
      </c>
      <c r="K175">
        <f t="shared" si="81"/>
        <v>100</v>
      </c>
      <c r="L175">
        <f t="shared" si="82"/>
        <v>400</v>
      </c>
      <c r="M175">
        <f t="shared" si="83"/>
        <v>20</v>
      </c>
      <c r="N175" s="6">
        <f>1/(LOG($J175+1,2))+1/(参数表!$C$3*LOG($K175+1))+1/(参数表!$C$5*LN($L175+$M175))</f>
        <v>0.362127551130885</v>
      </c>
      <c r="O175" s="7">
        <f>1/(LN($J175+1))+1/(参数表!$C$3*LOG($K175+1))+1/(参数表!$C$5*LN($L175+$M175))</f>
        <v>0.421540045857544</v>
      </c>
    </row>
    <row r="176" spans="10:15">
      <c r="J176" s="5">
        <v>175</v>
      </c>
      <c r="K176">
        <f t="shared" si="81"/>
        <v>100</v>
      </c>
      <c r="L176">
        <f t="shared" si="82"/>
        <v>400</v>
      </c>
      <c r="M176">
        <f t="shared" si="83"/>
        <v>20</v>
      </c>
      <c r="N176" s="6">
        <f>1/(LOG($J176+1,2))+1/(参数表!$C$3*LOG($K176+1))+1/(参数表!$C$5*LN($L176+$M176))</f>
        <v>0.361979651875377</v>
      </c>
      <c r="O176" s="7">
        <f>1/(LN($J176+1))+1/(参数表!$C$3*LOG($K176+1))+1/(参数表!$C$5*LN($L176+$M176))</f>
        <v>0.421326672335072</v>
      </c>
    </row>
    <row r="177" spans="10:15">
      <c r="J177" s="5">
        <v>176</v>
      </c>
      <c r="K177">
        <f t="shared" si="81"/>
        <v>100</v>
      </c>
      <c r="L177">
        <f t="shared" si="82"/>
        <v>400</v>
      </c>
      <c r="M177">
        <f t="shared" si="83"/>
        <v>20</v>
      </c>
      <c r="N177" s="6">
        <f>1/(LOG($J177+1,2))+1/(参数表!$C$3*LOG($K177+1))+1/(参数表!$C$5*LN($L177+$M177))</f>
        <v>0.361832913439977</v>
      </c>
      <c r="O177" s="7">
        <f>1/(LN($J177+1))+1/(参数表!$C$3*LOG($K177+1))+1/(参数表!$C$5*LN($L177+$M177))</f>
        <v>0.421114973522013</v>
      </c>
    </row>
    <row r="178" spans="10:15">
      <c r="J178" s="5">
        <v>177</v>
      </c>
      <c r="K178">
        <f t="shared" si="81"/>
        <v>100</v>
      </c>
      <c r="L178">
        <f t="shared" si="82"/>
        <v>400</v>
      </c>
      <c r="M178">
        <f t="shared" si="83"/>
        <v>20</v>
      </c>
      <c r="N178" s="6">
        <f>1/(LOG($J178+1,2))+1/(参数表!$C$3*LOG($K178+1))+1/(参数表!$C$5*LN($L178+$M178))</f>
        <v>0.361687319883955</v>
      </c>
      <c r="O178" s="7">
        <f>1/(LN($J178+1))+1/(参数表!$C$3*LOG($K178+1))+1/(参数表!$C$5*LN($L178+$M178))</f>
        <v>0.420904926420754</v>
      </c>
    </row>
    <row r="179" spans="10:15">
      <c r="J179" s="5">
        <v>178</v>
      </c>
      <c r="K179">
        <f t="shared" si="81"/>
        <v>100</v>
      </c>
      <c r="L179">
        <f t="shared" si="82"/>
        <v>400</v>
      </c>
      <c r="M179">
        <f t="shared" si="83"/>
        <v>20</v>
      </c>
      <c r="N179" s="6">
        <f>1/(LOG($J179+1,2))+1/(参数表!$C$3*LOG($K179+1))+1/(参数表!$C$5*LN($L179+$M179))</f>
        <v>0.361542855576779</v>
      </c>
      <c r="O179" s="7">
        <f>1/(LN($J179+1))+1/(参数表!$C$3*LOG($K179+1))+1/(参数表!$C$5*LN($L179+$M179))</f>
        <v>0.420696508481206</v>
      </c>
    </row>
    <row r="180" spans="10:15">
      <c r="J180" s="5">
        <v>179</v>
      </c>
      <c r="K180">
        <f t="shared" si="81"/>
        <v>100</v>
      </c>
      <c r="L180">
        <f t="shared" si="82"/>
        <v>400</v>
      </c>
      <c r="M180">
        <f t="shared" si="83"/>
        <v>20</v>
      </c>
      <c r="N180" s="6">
        <f>1/(LOG($J180+1,2))+1/(参数表!$C$3*LOG($K180+1))+1/(参数表!$C$5*LN($L180+$M180))</f>
        <v>0.361399505190338</v>
      </c>
      <c r="O180" s="7">
        <f>1/(LN($J180+1))+1/(参数表!$C$3*LOG($K180+1))+1/(参数表!$C$5*LN($L180+$M180))</f>
        <v>0.420489697589579</v>
      </c>
    </row>
    <row r="181" spans="10:15">
      <c r="J181" s="5">
        <v>180</v>
      </c>
      <c r="K181">
        <f t="shared" si="81"/>
        <v>100</v>
      </c>
      <c r="L181">
        <f t="shared" si="82"/>
        <v>400</v>
      </c>
      <c r="M181">
        <f t="shared" si="83"/>
        <v>20</v>
      </c>
      <c r="N181" s="6">
        <f>1/(LOG($J181+1,2))+1/(参数表!$C$3*LOG($K181+1))+1/(参数表!$C$5*LN($L181+$M181))</f>
        <v>0.361257253691399</v>
      </c>
      <c r="O181" s="7">
        <f>1/(LN($J181+1))+1/(参数表!$C$3*LOG($K181+1))+1/(参数表!$C$5*LN($L181+$M181))</f>
        <v>0.4202844720575</v>
      </c>
    </row>
    <row r="182" spans="10:15">
      <c r="J182" s="5">
        <v>181</v>
      </c>
      <c r="K182">
        <f t="shared" ref="K182:K188" si="84">$A$7</f>
        <v>100</v>
      </c>
      <c r="L182">
        <f t="shared" ref="L182:L188" si="85">$A$4</f>
        <v>400</v>
      </c>
      <c r="M182">
        <f t="shared" ref="M182:M188" si="86">$A$5</f>
        <v>20</v>
      </c>
      <c r="N182" s="6">
        <f>1/(LOG($J182+1,2))+1/(参数表!$C$3*LOG($K182+1))+1/(参数表!$C$5*LN($L182+$M182))</f>
        <v>0.361116086334293</v>
      </c>
      <c r="O182" s="7">
        <f>1/(LN($J182+1))+1/(参数表!$C$3*LOG($K182+1))+1/(参数表!$C$5*LN($L182+$M182))</f>
        <v>0.420080810611467</v>
      </c>
    </row>
    <row r="183" spans="10:15">
      <c r="J183" s="5">
        <v>182</v>
      </c>
      <c r="K183">
        <f t="shared" si="84"/>
        <v>100</v>
      </c>
      <c r="L183">
        <f t="shared" si="85"/>
        <v>400</v>
      </c>
      <c r="M183">
        <f t="shared" si="86"/>
        <v>20</v>
      </c>
      <c r="N183" s="6">
        <f>1/(LOG($J183+1,2))+1/(参数表!$C$3*LOG($K183+1))+1/(参数表!$C$5*LN($L183+$M183))</f>
        <v>0.360975988653823</v>
      </c>
      <c r="O183" s="7">
        <f>1/(LN($J183+1))+1/(参数表!$C$3*LOG($K183+1))+1/(参数表!$C$5*LN($L183+$M183))</f>
        <v>0.419878692382614</v>
      </c>
    </row>
    <row r="184" spans="10:15">
      <c r="J184" s="5">
        <v>183</v>
      </c>
      <c r="K184">
        <f t="shared" si="84"/>
        <v>100</v>
      </c>
      <c r="L184">
        <f t="shared" si="85"/>
        <v>400</v>
      </c>
      <c r="M184">
        <f t="shared" si="86"/>
        <v>20</v>
      </c>
      <c r="N184" s="6">
        <f>1/(LOG($J184+1,2))+1/(参数表!$C$3*LOG($K184+1))+1/(参数表!$C$5*LN($L184+$M184))</f>
        <v>0.360836946458392</v>
      </c>
      <c r="O184" s="7">
        <f>1/(LN($J184+1))+1/(参数表!$C$3*LOG($K184+1))+1/(参数表!$C$5*LN($L184+$M184))</f>
        <v>0.419678096896791</v>
      </c>
    </row>
    <row r="185" spans="10:15">
      <c r="J185" s="5">
        <v>184</v>
      </c>
      <c r="K185">
        <f t="shared" si="84"/>
        <v>100</v>
      </c>
      <c r="L185">
        <f t="shared" si="85"/>
        <v>400</v>
      </c>
      <c r="M185">
        <f t="shared" si="86"/>
        <v>20</v>
      </c>
      <c r="N185" s="6">
        <f>1/(LOG($J185+1,2))+1/(参数表!$C$3*LOG($K185+1))+1/(参数表!$C$5*LN($L185+$M185))</f>
        <v>0.360698945823324</v>
      </c>
      <c r="O185" s="7">
        <f>1/(LN($J185+1))+1/(参数表!$C$3*LOG($K185+1))+1/(参数表!$C$5*LN($L185+$M185))</f>
        <v>0.419479004064938</v>
      </c>
    </row>
    <row r="186" spans="10:15">
      <c r="J186" s="5">
        <v>185</v>
      </c>
      <c r="K186">
        <f t="shared" si="84"/>
        <v>100</v>
      </c>
      <c r="L186">
        <f t="shared" si="85"/>
        <v>400</v>
      </c>
      <c r="M186">
        <f t="shared" si="86"/>
        <v>20</v>
      </c>
      <c r="N186" s="6">
        <f>1/(LOG($J186+1,2))+1/(参数表!$C$3*LOG($K186+1))+1/(参数表!$C$5*LN($L186+$M186))</f>
        <v>0.360561973084395</v>
      </c>
      <c r="O186" s="7">
        <f>1/(LN($J186+1))+1/(参数表!$C$3*LOG($K186+1))+1/(参数表!$C$5*LN($L186+$M186))</f>
        <v>0.419281394173749</v>
      </c>
    </row>
    <row r="187" spans="10:15">
      <c r="J187" s="5">
        <v>186</v>
      </c>
      <c r="K187">
        <f t="shared" si="84"/>
        <v>100</v>
      </c>
      <c r="L187">
        <f t="shared" si="85"/>
        <v>400</v>
      </c>
      <c r="M187">
        <f t="shared" si="86"/>
        <v>20</v>
      </c>
      <c r="N187" s="6">
        <f>1/(LOG($J187+1,2))+1/(参数表!$C$3*LOG($K187+1))+1/(参数表!$C$5*LN($L187+$M187))</f>
        <v>0.360426014831552</v>
      </c>
      <c r="O187" s="7">
        <f>1/(LN($J187+1))+1/(参数表!$C$3*LOG($K187+1))+1/(参数表!$C$5*LN($L187+$M187))</f>
        <v>0.419085247876605</v>
      </c>
    </row>
    <row r="188" spans="10:15">
      <c r="J188" s="5">
        <v>187</v>
      </c>
      <c r="K188">
        <f t="shared" si="84"/>
        <v>100</v>
      </c>
      <c r="L188">
        <f t="shared" si="85"/>
        <v>400</v>
      </c>
      <c r="M188">
        <f t="shared" si="86"/>
        <v>20</v>
      </c>
      <c r="N188" s="6">
        <f>1/(LOG($J188+1,2))+1/(参数表!$C$3*LOG($K188+1))+1/(参数表!$C$5*LN($L188+$M188))</f>
        <v>0.360291057902816</v>
      </c>
      <c r="O188" s="7">
        <f>1/(LN($J188+1))+1/(参数表!$C$3*LOG($K188+1))+1/(参数表!$C$5*LN($L188+$M188))</f>
        <v>0.418890546184783</v>
      </c>
    </row>
    <row r="189" spans="10:15">
      <c r="J189" s="5">
        <v>188</v>
      </c>
      <c r="K189">
        <f t="shared" ref="K189:K201" si="87">$A$7</f>
        <v>100</v>
      </c>
      <c r="L189">
        <f t="shared" ref="L189:L201" si="88">$A$4</f>
        <v>400</v>
      </c>
      <c r="M189">
        <f t="shared" ref="M189:M201" si="89">$A$5</f>
        <v>20</v>
      </c>
      <c r="N189" s="6">
        <f>1/(LOG($J189+1,2))+1/(参数表!$C$3*LOG($K189+1))+1/(参数表!$C$5*LN($L189+$M189))</f>
        <v>0.360157089378361</v>
      </c>
      <c r="O189" s="7">
        <f>1/(LN($J189+1))+1/(参数表!$C$3*LOG($K189+1))+1/(参数表!$C$5*LN($L189+$M189))</f>
        <v>0.418697270458917</v>
      </c>
    </row>
    <row r="190" spans="10:15">
      <c r="J190" s="5">
        <v>189</v>
      </c>
      <c r="K190">
        <f t="shared" si="87"/>
        <v>100</v>
      </c>
      <c r="L190">
        <f t="shared" si="88"/>
        <v>400</v>
      </c>
      <c r="M190">
        <f t="shared" si="89"/>
        <v>20</v>
      </c>
      <c r="N190" s="6">
        <f>1/(LOG($J190+1,2))+1/(参数表!$C$3*LOG($K190+1))+1/(参数表!$C$5*LN($L190+$M190))</f>
        <v>0.360024096574774</v>
      </c>
      <c r="O190" s="7">
        <f>1/(LN($J190+1))+1/(参数表!$C$3*LOG($K190+1))+1/(参数表!$C$5*LN($L190+$M190))</f>
        <v>0.418505402400708</v>
      </c>
    </row>
    <row r="191" spans="10:15">
      <c r="J191" s="5">
        <v>190</v>
      </c>
      <c r="K191">
        <f t="shared" si="87"/>
        <v>100</v>
      </c>
      <c r="L191">
        <f t="shared" si="88"/>
        <v>400</v>
      </c>
      <c r="M191">
        <f t="shared" si="89"/>
        <v>20</v>
      </c>
      <c r="N191" s="6">
        <f>1/(LOG($J191+1,2))+1/(参数表!$C$3*LOG($K191+1))+1/(参数表!$C$5*LN($L191+$M191))</f>
        <v>0.359892067039472</v>
      </c>
      <c r="O191" s="7">
        <f>1/(LN($J191+1))+1/(参数表!$C$3*LOG($K191+1))+1/(参数表!$C$5*LN($L191+$M191))</f>
        <v>0.418314924044876</v>
      </c>
    </row>
    <row r="192" spans="10:15">
      <c r="J192" s="5">
        <v>191</v>
      </c>
      <c r="K192">
        <f t="shared" si="87"/>
        <v>100</v>
      </c>
      <c r="L192">
        <f t="shared" si="88"/>
        <v>400</v>
      </c>
      <c r="M192">
        <f t="shared" si="89"/>
        <v>20</v>
      </c>
      <c r="N192" s="6">
        <f>1/(LOG($J192+1,2))+1/(参数表!$C$3*LOG($K192+1))+1/(参数表!$C$5*LN($L192+$M192))</f>
        <v>0.359760988545284</v>
      </c>
      <c r="O192" s="7">
        <f>1/(LN($J192+1))+1/(参数表!$C$3*LOG($K192+1))+1/(参数表!$C$5*LN($L192+$M192))</f>
        <v>0.418125817751344</v>
      </c>
    </row>
    <row r="193" spans="10:15">
      <c r="J193" s="5">
        <v>192</v>
      </c>
      <c r="K193">
        <f t="shared" si="87"/>
        <v>100</v>
      </c>
      <c r="L193">
        <f t="shared" si="88"/>
        <v>400</v>
      </c>
      <c r="M193">
        <f t="shared" si="89"/>
        <v>20</v>
      </c>
      <c r="N193" s="6">
        <f>1/(LOG($J193+1,2))+1/(参数表!$C$3*LOG($K193+1))+1/(参数表!$C$5*LN($L193+$M193))</f>
        <v>0.359630849085191</v>
      </c>
      <c r="O193" s="7">
        <f>1/(LN($J193+1))+1/(参数表!$C$3*LOG($K193+1))+1/(参数表!$C$5*LN($L193+$M193))</f>
        <v>0.417938066197644</v>
      </c>
    </row>
    <row r="194" spans="10:15">
      <c r="J194" s="5">
        <v>193</v>
      </c>
      <c r="K194">
        <f t="shared" si="87"/>
        <v>100</v>
      </c>
      <c r="L194">
        <f t="shared" si="88"/>
        <v>400</v>
      </c>
      <c r="M194">
        <f t="shared" si="89"/>
        <v>20</v>
      </c>
      <c r="N194" s="6">
        <f>1/(LOG($J194+1,2))+1/(参数表!$C$3*LOG($K194+1))+1/(参数表!$C$5*LN($L194+$M194))</f>
        <v>0.35950163686721</v>
      </c>
      <c r="O194" s="7">
        <f>1/(LN($J194+1))+1/(参数表!$C$3*LOG($K194+1))+1/(参数表!$C$5*LN($L194+$M194))</f>
        <v>0.417751652371541</v>
      </c>
    </row>
    <row r="195" spans="10:15">
      <c r="J195" s="5">
        <v>194</v>
      </c>
      <c r="K195">
        <f t="shared" si="87"/>
        <v>100</v>
      </c>
      <c r="L195">
        <f t="shared" si="88"/>
        <v>400</v>
      </c>
      <c r="M195">
        <f t="shared" si="89"/>
        <v>20</v>
      </c>
      <c r="N195" s="6">
        <f>1/(LOG($J195+1,2))+1/(参数表!$C$3*LOG($K195+1))+1/(参数表!$C$5*LN($L195+$M195))</f>
        <v>0.359373340309429</v>
      </c>
      <c r="O195" s="7">
        <f>1/(LN($J195+1))+1/(参数表!$C$3*LOG($K195+1))+1/(参数表!$C$5*LN($L195+$M195))</f>
        <v>0.417566559563866</v>
      </c>
    </row>
    <row r="196" spans="10:15">
      <c r="J196" s="5">
        <v>195</v>
      </c>
      <c r="K196">
        <f t="shared" si="87"/>
        <v>100</v>
      </c>
      <c r="L196">
        <f t="shared" si="88"/>
        <v>400</v>
      </c>
      <c r="M196">
        <f t="shared" si="89"/>
        <v>20</v>
      </c>
      <c r="N196" s="6">
        <f>1/(LOG($J196+1,2))+1/(参数表!$C$3*LOG($K196+1))+1/(参数表!$C$5*LN($L196+$M196))</f>
        <v>0.359245948035176</v>
      </c>
      <c r="O196" s="7">
        <f>1/(LN($J196+1))+1/(参数表!$C$3*LOG($K196+1))+1/(参数表!$C$5*LN($L196+$M196))</f>
        <v>0.417382771361555</v>
      </c>
    </row>
    <row r="197" spans="10:15">
      <c r="J197" s="5">
        <v>196</v>
      </c>
      <c r="K197">
        <f t="shared" si="87"/>
        <v>100</v>
      </c>
      <c r="L197">
        <f t="shared" si="88"/>
        <v>400</v>
      </c>
      <c r="M197">
        <f t="shared" si="89"/>
        <v>20</v>
      </c>
      <c r="N197" s="6">
        <f>1/(LOG($J197+1,2))+1/(参数表!$C$3*LOG($K197+1))+1/(参数表!$C$5*LN($L197+$M197))</f>
        <v>0.359119448868332</v>
      </c>
      <c r="O197" s="7">
        <f>1/(LN($J197+1))+1/(参数表!$C$3*LOG($K197+1))+1/(参数表!$C$5*LN($L197+$M197))</f>
        <v>0.417200271640872</v>
      </c>
    </row>
    <row r="198" spans="10:15">
      <c r="J198" s="5">
        <v>197</v>
      </c>
      <c r="K198">
        <f t="shared" si="87"/>
        <v>100</v>
      </c>
      <c r="L198">
        <f t="shared" si="88"/>
        <v>400</v>
      </c>
      <c r="M198">
        <f t="shared" si="89"/>
        <v>20</v>
      </c>
      <c r="N198" s="6">
        <f>1/(LOG($J198+1,2))+1/(参数表!$C$3*LOG($K198+1))+1/(参数表!$C$5*LN($L198+$M198))</f>
        <v>0.358993831828764</v>
      </c>
      <c r="O198" s="7">
        <f>1/(LN($J198+1))+1/(参数表!$C$3*LOG($K198+1))+1/(参数表!$C$5*LN($L198+$M198))</f>
        <v>0.417019044560836</v>
      </c>
    </row>
    <row r="199" spans="10:15">
      <c r="J199" s="5">
        <v>198</v>
      </c>
      <c r="K199">
        <f t="shared" si="87"/>
        <v>100</v>
      </c>
      <c r="L199">
        <f t="shared" si="88"/>
        <v>400</v>
      </c>
      <c r="M199">
        <f t="shared" si="89"/>
        <v>20</v>
      </c>
      <c r="N199" s="6">
        <f>1/(LOG($J199+1,2))+1/(参数表!$C$3*LOG($K199+1))+1/(参数表!$C$5*LN($L199+$M199))</f>
        <v>0.358869086127895</v>
      </c>
      <c r="O199" s="7">
        <f>1/(LN($J199+1))+1/(参数表!$C$3*LOG($K199+1))+1/(参数表!$C$5*LN($L199+$M199))</f>
        <v>0.416839074556821</v>
      </c>
    </row>
    <row r="200" spans="10:15">
      <c r="J200" s="5">
        <v>199</v>
      </c>
      <c r="K200">
        <f t="shared" si="87"/>
        <v>100</v>
      </c>
      <c r="L200">
        <f t="shared" si="88"/>
        <v>400</v>
      </c>
      <c r="M200">
        <f t="shared" si="89"/>
        <v>20</v>
      </c>
      <c r="N200" s="6">
        <f>1/(LOG($J200+1,2))+1/(参数表!$C$3*LOG($K200+1))+1/(参数表!$C$5*LN($L200+$M200))</f>
        <v>0.358745201164392</v>
      </c>
      <c r="O200" s="7">
        <f>1/(LN($J200+1))+1/(参数表!$C$3*LOG($K200+1))+1/(参数表!$C$5*LN($L200+$M200))</f>
        <v>0.416660346334334</v>
      </c>
    </row>
    <row r="201" spans="10:15">
      <c r="J201" s="5">
        <v>200</v>
      </c>
      <c r="K201">
        <f t="shared" si="87"/>
        <v>100</v>
      </c>
      <c r="L201">
        <f t="shared" si="88"/>
        <v>400</v>
      </c>
      <c r="M201">
        <f t="shared" si="89"/>
        <v>20</v>
      </c>
      <c r="N201" s="6">
        <f>1/(LOG($J201+1,2))+1/(参数表!$C$3*LOG($K201+1))+1/(参数表!$C$5*LN($L201+$M201))</f>
        <v>0.35862216651997</v>
      </c>
      <c r="O201" s="7">
        <f>1/(LN($J201+1))+1/(参数表!$C$3*LOG($K201+1))+1/(参数表!$C$5*LN($L201+$M201))</f>
        <v>0.41648284486297</v>
      </c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结果表</vt:lpstr>
      <vt:lpstr>参数表</vt:lpstr>
      <vt:lpstr>测算表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LintonChan; 陈伟林</dc:creator>
  <cp:lastModifiedBy>微我 — 伟林</cp:lastModifiedBy>
  <dcterms:created xsi:type="dcterms:W3CDTF">2017-12-25T07:08:00Z</dcterms:created>
  <dcterms:modified xsi:type="dcterms:W3CDTF">2017-12-27T03:17:30Z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